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2D577F97-CD28-4BFC-898E-284ECA62A07E}" xr6:coauthVersionLast="47" xr6:coauthVersionMax="47" xr10:uidLastSave="{00000000-0000-0000-0000-000000000000}"/>
  <bookViews>
    <workbookView xWindow="3876" yWindow="708" windowWidth="9408" windowHeight="10428" activeTab="7" xr2:uid="{00000000-000D-0000-FFFF-FFFF00000000}"/>
  </bookViews>
  <sheets>
    <sheet name="VBA" sheetId="12" r:id="rId1"/>
    <sheet name="Advanced Filter" sheetId="11" r:id="rId2"/>
    <sheet name="Helper + COUNTIFS" sheetId="3" r:id="rId3"/>
    <sheet name="SUMPRODUCT + COUNTIFS" sheetId="6" r:id="rId4"/>
    <sheet name="PivotTable" sheetId="10" r:id="rId5"/>
    <sheet name="PivotTable Main Sheet" sheetId="8" r:id="rId6"/>
    <sheet name="FREQUENCY + IF" sheetId="2" r:id="rId7"/>
    <sheet name="IFERROR" sheetId="4" r:id="rId8"/>
    <sheet name="COUNTA + FILTER + UNIQUE" sheetId="1" r:id="rId9"/>
  </sheets>
  <definedNames>
    <definedName name="_xlnm._FilterDatabase" localSheetId="1" hidden="1">'Advanced Filter'!$A$1:$D$11</definedName>
    <definedName name="_xlnm._FilterDatabase" localSheetId="5" hidden="1">'PivotTable Main Sheet'!$A$1:$D$11</definedName>
    <definedName name="_xlnm._FilterDatabase" localSheetId="0" hidden="1">VBA!$A$1:$D$11</definedName>
    <definedName name="_xlcn.WorksheetConnection_PivotTableMainSheetA1D111" hidden="1">'PivotTable Main Sheet'!$A$1:$D$11</definedName>
    <definedName name="_xlnm.Criteria" localSheetId="1">'Advanced Filter'!$F$1:$G$2</definedName>
    <definedName name="_xlnm.Criteria" localSheetId="5">'PivotTable Main Sheet'!#REF!</definedName>
    <definedName name="_xlnm.Criteria" localSheetId="0">VBA!#REF!</definedName>
    <definedName name="_xlnm.Extract" localSheetId="1">'Advanced Filter'!$F$4:$I$4</definedName>
    <definedName name="_xlnm.Extract" localSheetId="5">'PivotTable Main Sheet'!#REF!</definedName>
    <definedName name="_xlnm.Extract" localSheetId="0">VBA!#REF!</definedName>
  </definedNames>
  <calcPr calcId="191028"/>
  <pivotCaches>
    <pivotCache cacheId="147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PivotTable Main Sheet!$A$1:$D$1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2" l="1"/>
  <c r="F11" i="11"/>
  <c r="E2" i="6" a="1"/>
  <c r="E2" i="6"/>
  <c r="E2" i="4" a="1"/>
  <c r="E2" i="4" s="1"/>
  <c r="E3" i="3"/>
  <c r="E4" i="3"/>
  <c r="E5" i="3"/>
  <c r="E6" i="3"/>
  <c r="E7" i="3"/>
  <c r="E8" i="3"/>
  <c r="E9" i="3"/>
  <c r="E10" i="3"/>
  <c r="E11" i="3"/>
  <c r="E2" i="3"/>
  <c r="F2" i="3" s="1"/>
  <c r="E2" i="2" a="1"/>
  <c r="E2" i="2"/>
  <c r="E2" i="1" a="1"/>
  <c r="E2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9C570F-26BE-49E7-83D2-4CB298FA944F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04EFD5C-A59E-41E0-AF27-556AE00A3B53}" name="WorksheetConnection_PivotTable Main Sheet!$A$1:$D$11" type="102" refreshedVersion="8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PivotTableMainSheetA1D11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Range].[Region].&amp;[East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<sst xmlns="http://schemas.openxmlformats.org/spreadsheetml/2006/main" count="221" uniqueCount="17">
  <si>
    <t>Product</t>
  </si>
  <si>
    <t>Region</t>
  </si>
  <si>
    <t>Sales</t>
  </si>
  <si>
    <t>Date</t>
  </si>
  <si>
    <t>Unique Count</t>
  </si>
  <si>
    <t>Apple</t>
  </si>
  <si>
    <t>East</t>
  </si>
  <si>
    <t>Banana</t>
  </si>
  <si>
    <t>West</t>
  </si>
  <si>
    <t>Cherry</t>
  </si>
  <si>
    <t>Dragon</t>
  </si>
  <si>
    <t>&gt;150</t>
  </si>
  <si>
    <t>Count</t>
  </si>
  <si>
    <t>Helper</t>
  </si>
  <si>
    <t>Row Labels</t>
  </si>
  <si>
    <t>Distinct Count of Product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</si>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</sst>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rial"/>
    </font>
    <font>
      <sz val="11"/>
      <color rgb="FF000000"/>
      <name val="Arial"/>
      <family val="2"/>
      <charset val="1"/>
    </font>
    <font>
      <b/>
      <sz val="13"/>
      <color rgb="FF000000"/>
      <name val="Arial"/>
      <family val="2"/>
      <charset val="1"/>
    </font>
    <font>
      <sz val="11"/>
      <color theme="1"/>
      <name val="Arial"/>
      <family val="2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readingOrder="1"/>
    </xf>
    <xf numFmtId="0" fontId="3" fillId="2" borderId="1" xfId="0" applyFont="1" applyFill="1" applyBorder="1" applyAlignment="1">
      <alignment horizontal="center" vertical="center" readingOrder="1"/>
    </xf>
    <xf numFmtId="15" fontId="2" fillId="0" borderId="1" xfId="0" applyNumberFormat="1" applyFont="1" applyBorder="1" applyAlignment="1">
      <alignment vertical="center" readingOrder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readingOrder="1"/>
    </xf>
    <xf numFmtId="0" fontId="3" fillId="2" borderId="3" xfId="0" applyFont="1" applyFill="1" applyBorder="1" applyAlignment="1">
      <alignment horizontal="center" vertical="center" readingOrder="1"/>
    </xf>
    <xf numFmtId="0" fontId="1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readingOrder="1"/>
    </xf>
    <xf numFmtId="15" fontId="2" fillId="0" borderId="2" xfId="0" applyNumberFormat="1" applyFont="1" applyBorder="1" applyAlignment="1">
      <alignment vertical="center" readingOrder="1"/>
    </xf>
    <xf numFmtId="0" fontId="1" fillId="0" borderId="2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readingOrder="1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5" xfId="0" pivotButton="1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15" fontId="2" fillId="0" borderId="5" xfId="0" applyNumberFormat="1" applyFont="1" applyBorder="1" applyAlignment="1">
      <alignment vertical="center" readingOrder="1"/>
    </xf>
    <xf numFmtId="0" fontId="3" fillId="2" borderId="5" xfId="0" applyFont="1" applyFill="1" applyBorder="1" applyAlignment="1">
      <alignment horizontal="center" vertical="center" readingOrder="1"/>
    </xf>
    <xf numFmtId="15" fontId="2" fillId="0" borderId="6" xfId="0" applyNumberFormat="1" applyFont="1" applyBorder="1" applyAlignment="1">
      <alignment vertical="center" readingOrder="1"/>
    </xf>
    <xf numFmtId="0" fontId="3" fillId="2" borderId="7" xfId="0" applyFont="1" applyFill="1" applyBorder="1" applyAlignment="1">
      <alignment horizontal="center" vertical="center" readingOrder="1"/>
    </xf>
    <xf numFmtId="0" fontId="2" fillId="0" borderId="6" xfId="0" applyFont="1" applyBorder="1" applyAlignment="1">
      <alignment vertical="center" readingOrder="1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Normal" xfId="0" builtinId="0"/>
  </cellStyles>
  <dxfs count="10"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font>
        <sz val="13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tasmia t" refreshedDate="45836.492466203701" backgroundQuery="1" createdVersion="8" refreshedVersion="8" minRefreshableVersion="3" recordCount="0" supportSubquery="1" supportAdvancedDrill="1" xr:uid="{3B3A6119-1F2B-4AE9-A54D-D8F74615757D}">
  <cacheSource type="external" connectionId="1"/>
  <cacheFields count="3">
    <cacheField name="[Measures].[Distinct Count of Product]" caption="Distinct Count of Product" numFmtId="0" hierarchy="7" level="32767"/>
    <cacheField name="[Range].[Region].[Region]" caption="Region" numFmtId="0" hierarchy="1" level="1">
      <sharedItems containsSemiMixedTypes="0" containsNonDate="0" containsString="0"/>
    </cacheField>
    <cacheField name="[Range].[Sales].[Sales]" caption="Sales" numFmtId="0" hierarchy="2" level="1">
      <sharedItems containsSemiMixedTypes="0" containsString="0" containsNumber="1" containsInteger="1" minValue="160" maxValue="320" count="4">
        <n v="160"/>
        <n v="200"/>
        <n v="300"/>
        <n v="320"/>
      </sharedItems>
      <extLst>
        <ext xmlns:x15="http://schemas.microsoft.com/office/spreadsheetml/2010/11/main" uri="{4F2E5C28-24EA-4eb8-9CBF-B6C8F9C3D259}">
          <x15:cachedUniqueNames>
            <x15:cachedUniqueName index="0" name="[Range].[Sales].&amp;[160]"/>
            <x15:cachedUniqueName index="1" name="[Range].[Sales].&amp;[200]"/>
            <x15:cachedUniqueName index="2" name="[Range].[Sales].&amp;[300]"/>
            <x15:cachedUniqueName index="3" name="[Range].[Sales].&amp;[320]"/>
          </x15:cachedUniqueNames>
        </ext>
      </extLst>
    </cacheField>
  </cacheFields>
  <cacheHierarchies count="8">
    <cacheHierarchy uniqueName="[Range].[Product]" caption="Product" attribute="1" defaultMemberUniqueName="[Range].[Product].[All]" allUniqueName="[Range].[Product].[All]" dimensionUniqueName="[Range]" displayFolder="" count="0" memberValueDatatype="130" unbalanced="0"/>
    <cacheHierarchy uniqueName="[Range].[Region]" caption="Region" attribute="1" defaultMemberUniqueName="[Range].[Region].[All]" allUniqueName="[Range].[Region].[All]" dimensionUniqueName="[Range]" displayFolder="" count="2" memberValueDatatype="130" unbalanced="0">
      <fieldsUsage count="2">
        <fieldUsage x="-1"/>
        <fieldUsage x="1"/>
      </fieldsUsage>
    </cacheHierarchy>
    <cacheHierarchy uniqueName="[Range].[Sales]" caption="Sales" attribute="1" defaultMemberUniqueName="[Range].[Sales].[All]" allUniqueName="[Range].[Sales].[All]" dimensionUniqueName="[Range]" displayFolder="" count="2" memberValueDatatype="20" unbalanced="0">
      <fieldsUsage count="2">
        <fieldUsage x="-1"/>
        <fieldUsage x="2"/>
      </fieldsUsage>
    </cacheHierarchy>
    <cacheHierarchy uniqueName="[Range].[Date]" caption="Date" attribute="1" time="1" defaultMemberUniqueName="[Range].[Date].[All]" allUniqueName="[Range].[Date].[All]" dimensionUniqueName="[Range]" displayFolder="" count="0" memberValueDatatype="7" unbalanced="0"/>
    <cacheHierarchy uniqueName="[Measures].[__XL_Count Range]" caption="__XL_Count Range" measure="1" displayFolder="" measureGroup="Range" count="0" hidden="1"/>
    <cacheHierarchy uniqueName="[Measures].[__No measures defined]" caption="__No measures defined" measure="1" displayFolder="" count="0" hidden="1"/>
    <cacheHierarchy uniqueName="[Measures].[Count of Product]" caption="Count of Product" measure="1" displayFolder="" measureGroup="Rang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Distinct Count of Product]" caption="Distinct Count of Product" measure="1" displayFolder="" measureGroup="Range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Range" uniqueName="[Range]" caption="Range"/>
  </dimensions>
  <measureGroups count="1">
    <measureGroup name="Range" caption="Rang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BD03C6-3AFF-4F1E-A866-F1E1E754F90D}" name="PivotTable1" cacheId="147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8" firstHeaderRow="1" firstDataRow="1" firstDataCol="1" rowPageCount="1" colPageCount="1"/>
  <pivotFields count="3">
    <pivotField dataField="1" subtotalTop="0" showAll="0" defaultSubtotal="0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1" hier="1" name="[Range].[Region].&amp;[East]" cap="East"/>
  </pageFields>
  <dataFields count="1">
    <dataField name="Distinct Count of Product" fld="0" subtotal="count" baseField="0" baseItem="0">
      <extLst>
        <ext xmlns:x15="http://schemas.microsoft.com/office/spreadsheetml/2010/11/main" uri="{FABC7310-3BB5-11E1-824E-6D434824019B}">
          <x15:dataField isCountDistinct="1"/>
        </ext>
      </extLst>
    </dataField>
  </dataFields>
  <formats count="10">
    <format dxfId="0">
      <pivotArea type="all" dataOnly="0" outline="0" fieldPosition="0"/>
    </format>
    <format dxfId="1">
      <pivotArea outline="0" collapsedLevelsAreSubtotals="1" fieldPosition="0"/>
    </format>
    <format dxfId="2">
      <pivotArea dataOnly="0" labelOnly="1" outline="0" axis="axisValues" fieldPosition="0"/>
    </format>
    <format dxfId="3">
      <pivotArea type="all" dataOnly="0" outline="0" fieldPosition="0"/>
    </format>
    <format dxfId="4">
      <pivotArea outline="0" collapsedLevelsAreSubtotals="1" fieldPosition="0"/>
    </format>
    <format dxfId="5">
      <pivotArea dataOnly="0" labelOnly="1" outline="0" axis="axisValues" fieldPosition="0"/>
    </format>
    <format dxfId="6">
      <pivotArea type="all" dataOnly="0" outline="0" fieldPosition="0"/>
    </format>
    <format dxfId="7">
      <pivotArea outline="0" collapsedLevelsAreSubtotals="1" fieldPosition="0"/>
    </format>
    <format dxfId="8">
      <pivotArea dataOnly="0" labelOnly="1" outline="0" axis="axisValues" fieldPosition="0"/>
    </format>
    <format dxfId="9">
      <pivotArea dataOnly="0" labelOnly="1" outline="0" axis="axisValues" fieldPosition="0"/>
    </format>
  </format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Medium9" showRowHeaders="1" showColHeaders="1" showRowStripes="0" showColStripes="0" showLastColumn="1"/>
  <filters count="1">
    <filter fld="2" type="captionGreaterThan" evalOrder="-1" id="1" stringValue1="150">
      <autoFilter ref="A1">
        <filterColumn colId="0">
          <customFilters>
            <customFilter operator="greaterThan" val="150"/>
          </customFilters>
        </filterColumn>
      </autoFilter>
    </filter>
  </filters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PivotTable Main Sheet!$A$1:$D$11">
        <x15:activeTabTopLevelEntity name="[Rang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63049-CE9C-434F-AF47-44CD4B6311C1}">
  <sheetPr codeName="Sheet1"/>
  <dimension ref="A1:G14"/>
  <sheetViews>
    <sheetView showGridLines="0" workbookViewId="0">
      <selection activeCell="F2" sqref="F2"/>
    </sheetView>
  </sheetViews>
  <sheetFormatPr defaultRowHeight="20.25" customHeight="1"/>
  <cols>
    <col min="1" max="1" width="9.5703125" customWidth="1"/>
    <col min="4" max="4" width="10.85546875" customWidth="1"/>
    <col min="5" max="5" width="1.28515625" customWidth="1"/>
    <col min="6" max="6" width="15.85546875" customWidth="1"/>
  </cols>
  <sheetData>
    <row r="1" spans="1:7" ht="20.25" customHeight="1">
      <c r="A1" s="3" t="s">
        <v>0</v>
      </c>
      <c r="B1" s="3" t="s">
        <v>1</v>
      </c>
      <c r="C1" s="9" t="s">
        <v>2</v>
      </c>
      <c r="D1" s="18" t="s">
        <v>3</v>
      </c>
      <c r="F1" s="18" t="s">
        <v>4</v>
      </c>
      <c r="G1" s="1"/>
    </row>
    <row r="2" spans="1:7" ht="20.25" customHeight="1">
      <c r="A2" s="2" t="s">
        <v>5</v>
      </c>
      <c r="B2" s="2" t="s">
        <v>6</v>
      </c>
      <c r="C2" s="6">
        <v>200</v>
      </c>
      <c r="D2" s="17">
        <v>45536</v>
      </c>
      <c r="F2" s="23" t="e">
        <f ca="1">CountUniqueWithCriteria(A2:A11, B2:B11, C2:C11, "East", 150)</f>
        <v>#NAME?</v>
      </c>
      <c r="G2" s="1"/>
    </row>
    <row r="3" spans="1:7" ht="20.25" customHeight="1">
      <c r="A3" s="2" t="s">
        <v>5</v>
      </c>
      <c r="B3" s="2" t="s">
        <v>6</v>
      </c>
      <c r="C3" s="2">
        <v>120</v>
      </c>
      <c r="D3" s="19">
        <v>45536</v>
      </c>
      <c r="E3" s="1"/>
      <c r="G3" s="1"/>
    </row>
    <row r="4" spans="1:7" ht="20.25" customHeight="1">
      <c r="A4" s="2" t="s">
        <v>7</v>
      </c>
      <c r="B4" s="2" t="s">
        <v>8</v>
      </c>
      <c r="C4" s="2">
        <v>180</v>
      </c>
      <c r="D4" s="4">
        <v>45537</v>
      </c>
      <c r="E4" s="1"/>
      <c r="G4" s="1"/>
    </row>
    <row r="5" spans="1:7" ht="20.25" customHeight="1">
      <c r="A5" s="2" t="s">
        <v>7</v>
      </c>
      <c r="B5" s="2" t="s">
        <v>6</v>
      </c>
      <c r="C5" s="2">
        <v>160</v>
      </c>
      <c r="D5" s="4">
        <v>45536</v>
      </c>
      <c r="E5" s="1"/>
      <c r="G5" s="1"/>
    </row>
    <row r="6" spans="1:7" ht="20.25" customHeight="1">
      <c r="A6" s="2" t="s">
        <v>9</v>
      </c>
      <c r="B6" s="2" t="s">
        <v>6</v>
      </c>
      <c r="C6" s="2">
        <v>140</v>
      </c>
      <c r="D6" s="4">
        <v>45536</v>
      </c>
      <c r="E6" s="1"/>
      <c r="G6" s="1"/>
    </row>
    <row r="7" spans="1:7" ht="20.25" customHeight="1">
      <c r="A7" s="2" t="s">
        <v>9</v>
      </c>
      <c r="B7" s="2" t="s">
        <v>8</v>
      </c>
      <c r="C7" s="2">
        <v>220</v>
      </c>
      <c r="D7" s="4">
        <v>45537</v>
      </c>
      <c r="E7" s="1"/>
      <c r="F7" s="1"/>
      <c r="G7" s="1"/>
    </row>
    <row r="8" spans="1:7" ht="20.25" customHeight="1">
      <c r="A8" s="2" t="s">
        <v>10</v>
      </c>
      <c r="B8" s="2" t="s">
        <v>6</v>
      </c>
      <c r="C8" s="2">
        <v>300</v>
      </c>
      <c r="D8" s="4">
        <v>45536</v>
      </c>
      <c r="E8" s="1"/>
      <c r="F8" s="1"/>
      <c r="G8" s="1"/>
    </row>
    <row r="9" spans="1:7" ht="20.25" customHeight="1">
      <c r="A9" s="2" t="s">
        <v>5</v>
      </c>
      <c r="B9" s="2" t="s">
        <v>6</v>
      </c>
      <c r="C9" s="2">
        <v>110</v>
      </c>
      <c r="D9" s="4">
        <v>45538</v>
      </c>
      <c r="E9" s="1"/>
      <c r="F9" s="1"/>
      <c r="G9" s="1"/>
    </row>
    <row r="10" spans="1:7" ht="20.25" customHeight="1">
      <c r="A10" s="2" t="s">
        <v>7</v>
      </c>
      <c r="B10" s="2" t="s">
        <v>6</v>
      </c>
      <c r="C10" s="2">
        <v>150</v>
      </c>
      <c r="D10" s="4">
        <v>45536</v>
      </c>
      <c r="E10" s="1"/>
      <c r="F10" s="1"/>
      <c r="G10" s="1"/>
    </row>
    <row r="11" spans="1:7" ht="20.25" customHeight="1">
      <c r="A11" s="2" t="s">
        <v>10</v>
      </c>
      <c r="B11" s="2" t="s">
        <v>6</v>
      </c>
      <c r="C11" s="2">
        <v>320</v>
      </c>
      <c r="D11" s="4">
        <v>45536</v>
      </c>
      <c r="E11" s="1"/>
      <c r="F11" s="1"/>
      <c r="G11" s="1"/>
    </row>
    <row r="12" spans="1:7" ht="20.25" customHeight="1">
      <c r="A12" s="1"/>
      <c r="B12" s="1"/>
      <c r="C12" s="1"/>
      <c r="D12" s="1"/>
      <c r="E12" s="1"/>
      <c r="F12" s="1"/>
      <c r="G12" s="1"/>
    </row>
    <row r="13" spans="1:7" ht="20.25" customHeight="1">
      <c r="A13" s="1"/>
      <c r="B13" s="1"/>
      <c r="C13" s="1"/>
      <c r="D13" s="1"/>
      <c r="E13" s="1"/>
      <c r="F13" s="1"/>
      <c r="G13" s="1"/>
    </row>
    <row r="14" spans="1:7" ht="20.25" customHeight="1">
      <c r="A14" s="1"/>
      <c r="B14" s="1"/>
      <c r="C14" s="1"/>
      <c r="D14" s="1"/>
      <c r="E14" s="1"/>
      <c r="F14" s="1"/>
      <c r="G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519BB-B50B-47EB-A819-4C1E33C0B23C}">
  <sheetPr codeName="Sheet2"/>
  <dimension ref="A1:K14"/>
  <sheetViews>
    <sheetView showGridLines="0" workbookViewId="0">
      <selection activeCell="F11" sqref="F11"/>
    </sheetView>
  </sheetViews>
  <sheetFormatPr defaultRowHeight="20.25" customHeight="1"/>
  <cols>
    <col min="1" max="1" width="9.5703125" customWidth="1"/>
    <col min="4" max="4" width="10.85546875" customWidth="1"/>
    <col min="5" max="5" width="1.28515625" customWidth="1"/>
    <col min="6" max="6" width="9.140625" customWidth="1"/>
    <col min="9" max="9" width="10.28515625" customWidth="1"/>
    <col min="10" max="10" width="12.28515625" customWidth="1"/>
  </cols>
  <sheetData>
    <row r="1" spans="1:11" ht="20.25" customHeight="1">
      <c r="A1" s="3" t="s">
        <v>0</v>
      </c>
      <c r="B1" s="3" t="s">
        <v>1</v>
      </c>
      <c r="C1" s="9" t="s">
        <v>2</v>
      </c>
      <c r="D1" s="18" t="s">
        <v>3</v>
      </c>
      <c r="F1" s="9" t="s">
        <v>1</v>
      </c>
      <c r="G1" s="18" t="s">
        <v>2</v>
      </c>
      <c r="H1" s="1"/>
      <c r="I1" s="1"/>
      <c r="J1" s="1"/>
      <c r="K1" s="1"/>
    </row>
    <row r="2" spans="1:11" ht="20.25" customHeight="1">
      <c r="A2" s="2" t="s">
        <v>5</v>
      </c>
      <c r="B2" s="2" t="s">
        <v>6</v>
      </c>
      <c r="C2" s="6">
        <v>200</v>
      </c>
      <c r="D2" s="17">
        <v>45536</v>
      </c>
      <c r="F2" s="6" t="s">
        <v>6</v>
      </c>
      <c r="G2" s="17" t="s">
        <v>11</v>
      </c>
      <c r="K2" s="1"/>
    </row>
    <row r="3" spans="1:11" ht="20.25" customHeight="1">
      <c r="A3" s="2" t="s">
        <v>5</v>
      </c>
      <c r="B3" s="2" t="s">
        <v>6</v>
      </c>
      <c r="C3" s="2">
        <v>120</v>
      </c>
      <c r="D3" s="19">
        <v>45536</v>
      </c>
      <c r="E3" s="1"/>
      <c r="F3" s="1"/>
      <c r="K3" s="1"/>
    </row>
    <row r="4" spans="1:11" ht="20.25" customHeight="1">
      <c r="A4" s="2" t="s">
        <v>7</v>
      </c>
      <c r="B4" s="2" t="s">
        <v>8</v>
      </c>
      <c r="C4" s="2">
        <v>180</v>
      </c>
      <c r="D4" s="4">
        <v>45537</v>
      </c>
      <c r="E4" s="1"/>
      <c r="F4" s="18" t="s">
        <v>0</v>
      </c>
      <c r="G4" s="20" t="s">
        <v>1</v>
      </c>
      <c r="H4" s="9" t="s">
        <v>2</v>
      </c>
      <c r="I4" s="18" t="s">
        <v>3</v>
      </c>
      <c r="K4" s="1"/>
    </row>
    <row r="5" spans="1:11" ht="20.25" customHeight="1">
      <c r="A5" s="2" t="s">
        <v>7</v>
      </c>
      <c r="B5" s="2" t="s">
        <v>6</v>
      </c>
      <c r="C5" s="2">
        <v>160</v>
      </c>
      <c r="D5" s="4">
        <v>45536</v>
      </c>
      <c r="E5" s="1"/>
      <c r="F5" s="21" t="s">
        <v>5</v>
      </c>
      <c r="G5" s="2" t="s">
        <v>6</v>
      </c>
      <c r="H5" s="6">
        <v>200</v>
      </c>
      <c r="I5" s="17">
        <v>45536</v>
      </c>
      <c r="K5" s="1"/>
    </row>
    <row r="6" spans="1:11" ht="20.25" customHeight="1">
      <c r="A6" s="2" t="s">
        <v>9</v>
      </c>
      <c r="B6" s="2" t="s">
        <v>6</v>
      </c>
      <c r="C6" s="2">
        <v>140</v>
      </c>
      <c r="D6" s="4">
        <v>45536</v>
      </c>
      <c r="E6" s="1"/>
      <c r="F6" s="2" t="s">
        <v>7</v>
      </c>
      <c r="G6" s="2" t="s">
        <v>6</v>
      </c>
      <c r="H6" s="2">
        <v>160</v>
      </c>
      <c r="I6" s="19">
        <v>45536</v>
      </c>
      <c r="K6" s="1"/>
    </row>
    <row r="7" spans="1:11" ht="20.25" customHeight="1">
      <c r="A7" s="2" t="s">
        <v>9</v>
      </c>
      <c r="B7" s="2" t="s">
        <v>8</v>
      </c>
      <c r="C7" s="2">
        <v>220</v>
      </c>
      <c r="D7" s="4">
        <v>45537</v>
      </c>
      <c r="E7" s="1"/>
      <c r="F7" s="2" t="s">
        <v>10</v>
      </c>
      <c r="G7" s="2" t="s">
        <v>6</v>
      </c>
      <c r="H7" s="2">
        <v>300</v>
      </c>
      <c r="I7" s="4">
        <v>45536</v>
      </c>
      <c r="J7" s="1"/>
      <c r="K7" s="1"/>
    </row>
    <row r="8" spans="1:11" ht="20.25" customHeight="1">
      <c r="A8" s="2" t="s">
        <v>10</v>
      </c>
      <c r="B8" s="2" t="s">
        <v>6</v>
      </c>
      <c r="C8" s="2">
        <v>300</v>
      </c>
      <c r="D8" s="4">
        <v>45536</v>
      </c>
      <c r="E8" s="1"/>
      <c r="F8" s="2" t="s">
        <v>10</v>
      </c>
      <c r="G8" s="2" t="s">
        <v>6</v>
      </c>
      <c r="H8" s="2">
        <v>320</v>
      </c>
      <c r="I8" s="4">
        <v>45536</v>
      </c>
      <c r="J8" s="1"/>
      <c r="K8" s="1"/>
    </row>
    <row r="9" spans="1:11" ht="20.25" customHeight="1">
      <c r="A9" s="2" t="s">
        <v>5</v>
      </c>
      <c r="B9" s="2" t="s">
        <v>6</v>
      </c>
      <c r="C9" s="2">
        <v>110</v>
      </c>
      <c r="D9" s="4">
        <v>45538</v>
      </c>
      <c r="E9" s="1"/>
      <c r="F9" s="1"/>
      <c r="G9" s="1"/>
      <c r="H9" s="1"/>
      <c r="I9" s="1"/>
      <c r="J9" s="1"/>
      <c r="K9" s="1"/>
    </row>
    <row r="10" spans="1:11" ht="20.25" customHeight="1">
      <c r="A10" s="2" t="s">
        <v>7</v>
      </c>
      <c r="B10" s="2" t="s">
        <v>6</v>
      </c>
      <c r="C10" s="2">
        <v>150</v>
      </c>
      <c r="D10" s="4">
        <v>45536</v>
      </c>
      <c r="E10" s="1"/>
      <c r="F10" s="18" t="s">
        <v>12</v>
      </c>
      <c r="G10" s="1"/>
      <c r="H10" s="1"/>
      <c r="I10" s="1"/>
      <c r="J10" s="1"/>
      <c r="K10" s="1"/>
    </row>
    <row r="11" spans="1:11" ht="20.25" customHeight="1">
      <c r="A11" s="2" t="s">
        <v>10</v>
      </c>
      <c r="B11" s="2" t="s">
        <v>6</v>
      </c>
      <c r="C11" s="2">
        <v>320</v>
      </c>
      <c r="D11" s="4">
        <v>45536</v>
      </c>
      <c r="E11" s="1"/>
      <c r="F11" s="22">
        <f>ROWS(F5:I8)</f>
        <v>4</v>
      </c>
      <c r="G11" s="1"/>
      <c r="H11" s="1"/>
      <c r="I11" s="1"/>
      <c r="J11" s="1"/>
      <c r="K11" s="1"/>
    </row>
    <row r="12" spans="1:11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7CA9-8A0E-4455-ACFE-76E801B530AE}">
  <sheetPr codeName="Sheet3"/>
  <dimension ref="A1:L14"/>
  <sheetViews>
    <sheetView showGridLines="0" workbookViewId="0">
      <selection activeCell="F2" sqref="F2"/>
    </sheetView>
  </sheetViews>
  <sheetFormatPr defaultRowHeight="20.25" customHeight="1"/>
  <cols>
    <col min="1" max="1" width="9.5703125" customWidth="1"/>
    <col min="4" max="4" width="10.85546875" customWidth="1"/>
  </cols>
  <sheetData>
    <row r="1" spans="1:12" ht="20.25" customHeight="1">
      <c r="A1" s="3" t="s">
        <v>0</v>
      </c>
      <c r="B1" s="3" t="s">
        <v>1</v>
      </c>
      <c r="C1" s="3" t="s">
        <v>2</v>
      </c>
      <c r="D1" s="9" t="s">
        <v>3</v>
      </c>
      <c r="E1" s="3" t="s">
        <v>13</v>
      </c>
      <c r="F1" s="12" t="s">
        <v>12</v>
      </c>
      <c r="G1" s="1"/>
      <c r="H1" s="1"/>
      <c r="I1" s="1"/>
      <c r="J1" s="1"/>
      <c r="K1" s="1"/>
      <c r="L1" s="1"/>
    </row>
    <row r="2" spans="1:12" ht="20.25" customHeight="1">
      <c r="A2" s="2" t="s">
        <v>5</v>
      </c>
      <c r="B2" s="2" t="s">
        <v>6</v>
      </c>
      <c r="C2" s="2">
        <v>200</v>
      </c>
      <c r="D2" s="10">
        <v>45536</v>
      </c>
      <c r="E2" s="11">
        <f>IF(AND(B2="East",C2&gt;150),IF(COUNTIFS(A$2:A2,A2,B$2:B2,"East",C$2:C2,"&gt;150")=1,1,0),0)</f>
        <v>1</v>
      </c>
      <c r="F2" s="8">
        <f>SUM(E2:E11)</f>
        <v>3</v>
      </c>
      <c r="G2" s="1"/>
      <c r="H2" s="1"/>
      <c r="I2" s="1"/>
      <c r="J2" s="1"/>
      <c r="K2" s="1"/>
      <c r="L2" s="1"/>
    </row>
    <row r="3" spans="1:12" ht="20.25" customHeight="1">
      <c r="A3" s="2" t="s">
        <v>5</v>
      </c>
      <c r="B3" s="2" t="s">
        <v>6</v>
      </c>
      <c r="C3" s="2">
        <v>120</v>
      </c>
      <c r="D3" s="10">
        <v>45536</v>
      </c>
      <c r="E3" s="8">
        <f>IF(AND(B3="East",C3&gt;150),IF(COUNTIFS(A$2:A3,A3,B$2:B3,"East",C$2:C3,"&gt;150")=1,1,0),0)</f>
        <v>0</v>
      </c>
      <c r="F3" s="1"/>
      <c r="G3" s="1"/>
      <c r="H3" s="1"/>
      <c r="I3" s="1"/>
      <c r="J3" s="1"/>
      <c r="K3" s="1"/>
      <c r="L3" s="1"/>
    </row>
    <row r="4" spans="1:12" ht="20.25" customHeight="1">
      <c r="A4" s="2" t="s">
        <v>7</v>
      </c>
      <c r="B4" s="2" t="s">
        <v>8</v>
      </c>
      <c r="C4" s="2">
        <v>180</v>
      </c>
      <c r="D4" s="10">
        <v>45537</v>
      </c>
      <c r="E4" s="8">
        <f>IF(AND(B4="East",C4&gt;150),IF(COUNTIFS(A$2:A4,A4,B$2:B4,"East",C$2:C4,"&gt;150")=1,1,0),0)</f>
        <v>0</v>
      </c>
      <c r="F4" s="1"/>
      <c r="G4" s="1"/>
      <c r="H4" s="1"/>
      <c r="I4" s="1"/>
      <c r="J4" s="1"/>
      <c r="K4" s="1"/>
      <c r="L4" s="1"/>
    </row>
    <row r="5" spans="1:12" ht="20.25" customHeight="1">
      <c r="A5" s="2" t="s">
        <v>7</v>
      </c>
      <c r="B5" s="2" t="s">
        <v>6</v>
      </c>
      <c r="C5" s="2">
        <v>160</v>
      </c>
      <c r="D5" s="10">
        <v>45536</v>
      </c>
      <c r="E5" s="8">
        <f>IF(AND(B5="East",C5&gt;150),IF(COUNTIFS(A$2:A5,A5,B$2:B5,"East",C$2:C5,"&gt;150")=1,1,0),0)</f>
        <v>1</v>
      </c>
      <c r="F5" s="1"/>
      <c r="G5" s="1"/>
      <c r="H5" s="1"/>
      <c r="I5" s="1"/>
      <c r="J5" s="1"/>
      <c r="K5" s="1"/>
      <c r="L5" s="1"/>
    </row>
    <row r="6" spans="1:12" ht="20.25" customHeight="1">
      <c r="A6" s="2" t="s">
        <v>9</v>
      </c>
      <c r="B6" s="2" t="s">
        <v>6</v>
      </c>
      <c r="C6" s="2">
        <v>140</v>
      </c>
      <c r="D6" s="10">
        <v>45536</v>
      </c>
      <c r="E6" s="8">
        <f>IF(AND(B6="East",C6&gt;150),IF(COUNTIFS(A$2:A6,A6,B$2:B6,"East",C$2:C6,"&gt;150")=1,1,0),0)</f>
        <v>0</v>
      </c>
      <c r="F6" s="1"/>
      <c r="G6" s="1"/>
      <c r="H6" s="1"/>
      <c r="I6" s="1"/>
      <c r="J6" s="1"/>
      <c r="K6" s="1"/>
      <c r="L6" s="1"/>
    </row>
    <row r="7" spans="1:12" ht="20.25" customHeight="1">
      <c r="A7" s="2" t="s">
        <v>9</v>
      </c>
      <c r="B7" s="2" t="s">
        <v>8</v>
      </c>
      <c r="C7" s="2">
        <v>220</v>
      </c>
      <c r="D7" s="10">
        <v>45537</v>
      </c>
      <c r="E7" s="8">
        <f>IF(AND(B7="East",C7&gt;150),IF(COUNTIFS(A$2:A7,A7,B$2:B7,"East",C$2:C7,"&gt;150")=1,1,0),0)</f>
        <v>0</v>
      </c>
      <c r="F7" s="1"/>
      <c r="G7" s="1"/>
      <c r="H7" s="1"/>
      <c r="I7" s="1"/>
      <c r="J7" s="1"/>
      <c r="K7" s="1"/>
      <c r="L7" s="1"/>
    </row>
    <row r="8" spans="1:12" ht="20.25" customHeight="1">
      <c r="A8" s="2" t="s">
        <v>10</v>
      </c>
      <c r="B8" s="2" t="s">
        <v>6</v>
      </c>
      <c r="C8" s="2">
        <v>300</v>
      </c>
      <c r="D8" s="10">
        <v>45536</v>
      </c>
      <c r="E8" s="8">
        <f>IF(AND(B8="East",C8&gt;150),IF(COUNTIFS(A$2:A8,A8,B$2:B8,"East",C$2:C8,"&gt;150")=1,1,0),0)</f>
        <v>1</v>
      </c>
      <c r="F8" s="1"/>
      <c r="G8" s="1"/>
      <c r="H8" s="1"/>
      <c r="I8" s="1"/>
      <c r="J8" s="1"/>
      <c r="K8" s="1"/>
      <c r="L8" s="1"/>
    </row>
    <row r="9" spans="1:12" ht="20.25" customHeight="1">
      <c r="A9" s="2" t="s">
        <v>5</v>
      </c>
      <c r="B9" s="2" t="s">
        <v>6</v>
      </c>
      <c r="C9" s="2">
        <v>110</v>
      </c>
      <c r="D9" s="10">
        <v>45538</v>
      </c>
      <c r="E9" s="8">
        <f>IF(AND(B9="East",C9&gt;150),IF(COUNTIFS(A$2:A9,A9,B$2:B9,"East",C$2:C9,"&gt;150")=1,1,0),0)</f>
        <v>0</v>
      </c>
      <c r="F9" s="1"/>
      <c r="G9" s="1"/>
      <c r="H9" s="1"/>
      <c r="I9" s="1"/>
      <c r="J9" s="1"/>
      <c r="K9" s="1"/>
      <c r="L9" s="1"/>
    </row>
    <row r="10" spans="1:12" ht="20.25" customHeight="1">
      <c r="A10" s="2" t="s">
        <v>7</v>
      </c>
      <c r="B10" s="2" t="s">
        <v>6</v>
      </c>
      <c r="C10" s="2">
        <v>150</v>
      </c>
      <c r="D10" s="10">
        <v>45536</v>
      </c>
      <c r="E10" s="8">
        <f>IF(AND(B10="East",C10&gt;150),IF(COUNTIFS(A$2:A10,A10,B$2:B10,"East",C$2:C10,"&gt;150")=1,1,0),0)</f>
        <v>0</v>
      </c>
      <c r="F10" s="1"/>
      <c r="G10" s="1"/>
      <c r="H10" s="1"/>
      <c r="I10" s="1"/>
      <c r="J10" s="1"/>
      <c r="K10" s="1"/>
      <c r="L10" s="1"/>
    </row>
    <row r="11" spans="1:12" ht="20.25" customHeight="1">
      <c r="A11" s="2" t="s">
        <v>10</v>
      </c>
      <c r="B11" s="2" t="s">
        <v>6</v>
      </c>
      <c r="C11" s="2">
        <v>320</v>
      </c>
      <c r="D11" s="10">
        <v>45536</v>
      </c>
      <c r="E11" s="8">
        <f>IF(AND(B11="East",C11&gt;150),IF(COUNTIFS(A$2:A11,A11,B$2:B11,"East",C$2:C11,"&gt;150")=1,1,0),0)</f>
        <v>0</v>
      </c>
      <c r="F11" s="1"/>
      <c r="G11" s="1"/>
      <c r="H11" s="1"/>
      <c r="I11" s="1"/>
      <c r="J11" s="1"/>
      <c r="K11" s="1"/>
      <c r="L11" s="1"/>
    </row>
    <row r="12" spans="1:12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5F0A-BA7D-4C69-B39D-14C8AB879AC7}">
  <sheetPr codeName="Sheet4"/>
  <dimension ref="A1:L14"/>
  <sheetViews>
    <sheetView showGridLines="0" workbookViewId="0">
      <selection activeCell="E1" sqref="E1"/>
    </sheetView>
  </sheetViews>
  <sheetFormatPr defaultRowHeight="20.25" customHeight="1"/>
  <cols>
    <col min="1" max="1" width="9.5703125" customWidth="1"/>
    <col min="4" max="4" width="10.85546875" customWidth="1"/>
    <col min="5" max="5" width="16" customWidth="1"/>
  </cols>
  <sheetData>
    <row r="1" spans="1:12" ht="20.25" customHeight="1">
      <c r="A1" s="3" t="s">
        <v>0</v>
      </c>
      <c r="B1" s="3" t="s">
        <v>1</v>
      </c>
      <c r="C1" s="3" t="s">
        <v>2</v>
      </c>
      <c r="D1" s="9" t="s">
        <v>3</v>
      </c>
      <c r="E1" s="3" t="s">
        <v>4</v>
      </c>
      <c r="F1" s="1"/>
      <c r="G1" s="1"/>
      <c r="H1" s="1"/>
      <c r="I1" s="1"/>
      <c r="J1" s="1"/>
      <c r="K1" s="1"/>
      <c r="L1" s="1"/>
    </row>
    <row r="2" spans="1:12" ht="20.25" customHeight="1">
      <c r="A2" s="2" t="s">
        <v>5</v>
      </c>
      <c r="B2" s="2" t="s">
        <v>6</v>
      </c>
      <c r="C2" s="2">
        <v>200</v>
      </c>
      <c r="D2" s="10">
        <v>45536</v>
      </c>
      <c r="E2" s="8" cm="1">
        <f t="array" ref="E2">SUMPRODUCT((B2:B11="East")*(D2:D11=DATE(2024,9,1))*(1/COUNTIFS(A2:A11,A2:A11,B2:B11,"East",D2:D11,DATE(2024,9,1))))</f>
        <v>4</v>
      </c>
      <c r="F2" s="1"/>
      <c r="G2" s="1"/>
      <c r="H2" s="1"/>
      <c r="I2" s="1"/>
      <c r="J2" s="1"/>
      <c r="K2" s="1"/>
      <c r="L2" s="1"/>
    </row>
    <row r="3" spans="1:12" ht="20.25" customHeight="1">
      <c r="A3" s="2" t="s">
        <v>5</v>
      </c>
      <c r="B3" s="2" t="s">
        <v>6</v>
      </c>
      <c r="C3" s="2">
        <v>120</v>
      </c>
      <c r="D3" s="4">
        <v>45536</v>
      </c>
      <c r="E3" s="1"/>
      <c r="F3" s="1"/>
      <c r="G3" s="1"/>
      <c r="H3" s="1"/>
      <c r="I3" s="1"/>
      <c r="J3" s="1"/>
      <c r="K3" s="1"/>
      <c r="L3" s="1"/>
    </row>
    <row r="4" spans="1:12" ht="20.25" customHeight="1">
      <c r="A4" s="2" t="s">
        <v>7</v>
      </c>
      <c r="B4" s="2" t="s">
        <v>8</v>
      </c>
      <c r="C4" s="2">
        <v>180</v>
      </c>
      <c r="D4" s="4">
        <v>45537</v>
      </c>
      <c r="E4" s="1"/>
      <c r="F4" s="1"/>
      <c r="G4" s="1"/>
      <c r="H4" s="1"/>
      <c r="I4" s="1"/>
      <c r="J4" s="1"/>
      <c r="K4" s="1"/>
      <c r="L4" s="1"/>
    </row>
    <row r="5" spans="1:12" ht="20.25" customHeight="1">
      <c r="A5" s="2" t="s">
        <v>7</v>
      </c>
      <c r="B5" s="2" t="s">
        <v>6</v>
      </c>
      <c r="C5" s="2">
        <v>160</v>
      </c>
      <c r="D5" s="4">
        <v>45536</v>
      </c>
      <c r="E5" s="1"/>
      <c r="F5" s="1"/>
      <c r="G5" s="1"/>
      <c r="H5" s="1"/>
      <c r="I5" s="1"/>
      <c r="J5" s="1"/>
      <c r="K5" s="1"/>
      <c r="L5" s="1"/>
    </row>
    <row r="6" spans="1:12" ht="20.25" customHeight="1">
      <c r="A6" s="2" t="s">
        <v>9</v>
      </c>
      <c r="B6" s="2" t="s">
        <v>6</v>
      </c>
      <c r="C6" s="2">
        <v>140</v>
      </c>
      <c r="D6" s="4">
        <v>45536</v>
      </c>
      <c r="E6" s="1"/>
      <c r="F6" s="1"/>
      <c r="G6" s="1"/>
      <c r="H6" s="1"/>
      <c r="I6" s="1"/>
      <c r="J6" s="1"/>
      <c r="K6" s="1"/>
      <c r="L6" s="1"/>
    </row>
    <row r="7" spans="1:12" ht="20.25" customHeight="1">
      <c r="A7" s="2" t="s">
        <v>9</v>
      </c>
      <c r="B7" s="2" t="s">
        <v>8</v>
      </c>
      <c r="C7" s="2">
        <v>220</v>
      </c>
      <c r="D7" s="4">
        <v>45537</v>
      </c>
      <c r="E7" s="1"/>
      <c r="F7" s="1"/>
      <c r="G7" s="1"/>
      <c r="H7" s="1"/>
      <c r="I7" s="1"/>
      <c r="J7" s="1"/>
      <c r="K7" s="1"/>
      <c r="L7" s="1"/>
    </row>
    <row r="8" spans="1:12" ht="20.25" customHeight="1">
      <c r="A8" s="2" t="s">
        <v>10</v>
      </c>
      <c r="B8" s="2" t="s">
        <v>6</v>
      </c>
      <c r="C8" s="2">
        <v>300</v>
      </c>
      <c r="D8" s="4">
        <v>45536</v>
      </c>
      <c r="E8" s="1"/>
      <c r="F8" s="1"/>
      <c r="G8" s="1"/>
      <c r="H8" s="1"/>
      <c r="I8" s="1"/>
      <c r="J8" s="1"/>
      <c r="K8" s="1"/>
      <c r="L8" s="1"/>
    </row>
    <row r="9" spans="1:12" ht="20.25" customHeight="1">
      <c r="A9" s="2" t="s">
        <v>5</v>
      </c>
      <c r="B9" s="2" t="s">
        <v>6</v>
      </c>
      <c r="C9" s="2">
        <v>110</v>
      </c>
      <c r="D9" s="4">
        <v>45538</v>
      </c>
      <c r="E9" s="1"/>
      <c r="F9" s="1"/>
      <c r="G9" s="1"/>
      <c r="H9" s="1"/>
      <c r="I9" s="1"/>
      <c r="J9" s="1"/>
      <c r="K9" s="1"/>
      <c r="L9" s="1"/>
    </row>
    <row r="10" spans="1:12" ht="20.25" customHeight="1">
      <c r="A10" s="2" t="s">
        <v>7</v>
      </c>
      <c r="B10" s="2" t="s">
        <v>6</v>
      </c>
      <c r="C10" s="2">
        <v>150</v>
      </c>
      <c r="D10" s="4">
        <v>45536</v>
      </c>
      <c r="E10" s="1"/>
      <c r="F10" s="1"/>
      <c r="G10" s="1"/>
      <c r="H10" s="1"/>
      <c r="I10" s="1"/>
      <c r="J10" s="1"/>
      <c r="K10" s="1"/>
      <c r="L10" s="1"/>
    </row>
    <row r="11" spans="1:12" ht="20.25" customHeight="1">
      <c r="A11" s="2" t="s">
        <v>10</v>
      </c>
      <c r="B11" s="2" t="s">
        <v>6</v>
      </c>
      <c r="C11" s="2">
        <v>320</v>
      </c>
      <c r="D11" s="4">
        <v>45536</v>
      </c>
      <c r="E11" s="1"/>
      <c r="F11" s="1"/>
      <c r="G11" s="1"/>
      <c r="H11" s="1"/>
      <c r="I11" s="1"/>
      <c r="J11" s="1"/>
      <c r="K11" s="1"/>
      <c r="L11" s="1"/>
    </row>
    <row r="12" spans="1:12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88F7-2F27-40AA-B7CC-C98E6D264314}">
  <sheetPr codeName="Sheet5"/>
  <dimension ref="A1:B8"/>
  <sheetViews>
    <sheetView showGridLines="0" workbookViewId="0">
      <selection activeCell="B1" sqref="B1"/>
    </sheetView>
  </sheetViews>
  <sheetFormatPr defaultRowHeight="14.45"/>
  <cols>
    <col min="1" max="1" width="14.5703125" bestFit="1" customWidth="1"/>
    <col min="2" max="2" width="30.28515625" bestFit="1" customWidth="1"/>
  </cols>
  <sheetData>
    <row r="1" spans="1:2">
      <c r="A1" s="15" t="s">
        <v>1</v>
      </c>
      <c r="B1" s="13" t="s" vm="1">
        <v>6</v>
      </c>
    </row>
    <row r="2" spans="1:2" ht="16.899999999999999"/>
    <row r="3" spans="1:2" ht="16.899999999999999">
      <c r="A3" s="15" t="s">
        <v>14</v>
      </c>
      <c r="B3" s="14" t="s">
        <v>15</v>
      </c>
    </row>
    <row r="4" spans="1:2">
      <c r="A4" s="16">
        <v>160</v>
      </c>
      <c r="B4" s="13">
        <v>1</v>
      </c>
    </row>
    <row r="5" spans="1:2">
      <c r="A5" s="16">
        <v>200</v>
      </c>
      <c r="B5" s="13">
        <v>1</v>
      </c>
    </row>
    <row r="6" spans="1:2">
      <c r="A6" s="16">
        <v>300</v>
      </c>
      <c r="B6" s="13">
        <v>1</v>
      </c>
    </row>
    <row r="7" spans="1:2">
      <c r="A7" s="16">
        <v>320</v>
      </c>
      <c r="B7" s="13">
        <v>1</v>
      </c>
    </row>
    <row r="8" spans="1:2">
      <c r="A8" s="16" t="s">
        <v>16</v>
      </c>
      <c r="B8" s="13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E47A5-42E5-4C7D-A756-9A22F3D99413}">
  <sheetPr codeName="Sheet6"/>
  <dimension ref="A1:I14"/>
  <sheetViews>
    <sheetView showGridLines="0" workbookViewId="0"/>
  </sheetViews>
  <sheetFormatPr defaultRowHeight="20.25" customHeight="1"/>
  <cols>
    <col min="1" max="1" width="9.5703125" customWidth="1"/>
    <col min="4" max="4" width="10.85546875" customWidth="1"/>
    <col min="5" max="5" width="4.5703125" customWidth="1"/>
    <col min="7" max="7" width="10.28515625" customWidth="1"/>
    <col min="8" max="8" width="12.28515625" customWidth="1"/>
  </cols>
  <sheetData>
    <row r="1" spans="1:9" ht="20.25" customHeight="1">
      <c r="A1" s="3" t="s">
        <v>0</v>
      </c>
      <c r="B1" s="3" t="s">
        <v>1</v>
      </c>
      <c r="C1" s="9" t="s">
        <v>2</v>
      </c>
      <c r="D1" s="18" t="s">
        <v>3</v>
      </c>
      <c r="F1" s="1"/>
      <c r="G1" s="1"/>
      <c r="H1" s="1"/>
      <c r="I1" s="1"/>
    </row>
    <row r="2" spans="1:9" ht="20.25" customHeight="1">
      <c r="A2" s="2" t="s">
        <v>5</v>
      </c>
      <c r="B2" s="2" t="s">
        <v>6</v>
      </c>
      <c r="C2" s="6">
        <v>200</v>
      </c>
      <c r="D2" s="17">
        <v>45536</v>
      </c>
      <c r="I2" s="1"/>
    </row>
    <row r="3" spans="1:9" ht="20.25" customHeight="1">
      <c r="A3" s="2" t="s">
        <v>5</v>
      </c>
      <c r="B3" s="2" t="s">
        <v>6</v>
      </c>
      <c r="C3" s="2">
        <v>120</v>
      </c>
      <c r="D3" s="19">
        <v>45536</v>
      </c>
      <c r="E3" s="1"/>
      <c r="I3" s="1"/>
    </row>
    <row r="4" spans="1:9" ht="20.25" customHeight="1">
      <c r="A4" s="2" t="s">
        <v>7</v>
      </c>
      <c r="B4" s="2" t="s">
        <v>8</v>
      </c>
      <c r="C4" s="2">
        <v>180</v>
      </c>
      <c r="D4" s="4">
        <v>45537</v>
      </c>
      <c r="E4" s="1"/>
    </row>
    <row r="5" spans="1:9" ht="20.25" customHeight="1">
      <c r="A5" s="2" t="s">
        <v>7</v>
      </c>
      <c r="B5" s="2" t="s">
        <v>6</v>
      </c>
      <c r="C5" s="2">
        <v>160</v>
      </c>
      <c r="D5" s="4">
        <v>45536</v>
      </c>
      <c r="E5" s="1"/>
    </row>
    <row r="6" spans="1:9" ht="20.25" customHeight="1">
      <c r="A6" s="2" t="s">
        <v>9</v>
      </c>
      <c r="B6" s="2" t="s">
        <v>6</v>
      </c>
      <c r="C6" s="2">
        <v>140</v>
      </c>
      <c r="D6" s="4">
        <v>45536</v>
      </c>
      <c r="E6" s="1"/>
    </row>
    <row r="7" spans="1:9" ht="20.25" customHeight="1">
      <c r="A7" s="2" t="s">
        <v>9</v>
      </c>
      <c r="B7" s="2" t="s">
        <v>8</v>
      </c>
      <c r="C7" s="2">
        <v>220</v>
      </c>
      <c r="D7" s="4">
        <v>45537</v>
      </c>
      <c r="E7" s="1"/>
    </row>
    <row r="8" spans="1:9" ht="20.25" customHeight="1">
      <c r="A8" s="2" t="s">
        <v>10</v>
      </c>
      <c r="B8" s="2" t="s">
        <v>6</v>
      </c>
      <c r="C8" s="2">
        <v>300</v>
      </c>
      <c r="D8" s="4">
        <v>45536</v>
      </c>
      <c r="E8" s="1"/>
    </row>
    <row r="9" spans="1:9" ht="20.25" customHeight="1">
      <c r="A9" s="2" t="s">
        <v>5</v>
      </c>
      <c r="B9" s="2" t="s">
        <v>6</v>
      </c>
      <c r="C9" s="2">
        <v>110</v>
      </c>
      <c r="D9" s="4">
        <v>45538</v>
      </c>
      <c r="E9" s="1"/>
    </row>
    <row r="10" spans="1:9" ht="20.25" customHeight="1">
      <c r="A10" s="2" t="s">
        <v>7</v>
      </c>
      <c r="B10" s="2" t="s">
        <v>6</v>
      </c>
      <c r="C10" s="2">
        <v>150</v>
      </c>
      <c r="D10" s="4">
        <v>45536</v>
      </c>
      <c r="E10" s="1"/>
    </row>
    <row r="11" spans="1:9" ht="20.25" customHeight="1">
      <c r="A11" s="2" t="s">
        <v>10</v>
      </c>
      <c r="B11" s="2" t="s">
        <v>6</v>
      </c>
      <c r="C11" s="2">
        <v>320</v>
      </c>
      <c r="D11" s="4">
        <v>45536</v>
      </c>
      <c r="E11" s="1"/>
    </row>
    <row r="12" spans="1:9" ht="20.25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 ht="20.25" customHeight="1">
      <c r="A13" s="1"/>
      <c r="B13" s="1"/>
      <c r="C13" s="1"/>
      <c r="D13" s="1"/>
      <c r="E13" s="1"/>
      <c r="F13" s="1"/>
      <c r="G13" s="1"/>
      <c r="H13" s="1"/>
      <c r="I13" s="1"/>
    </row>
    <row r="14" spans="1:9" ht="20.25" customHeight="1">
      <c r="A14" s="1"/>
      <c r="B14" s="1"/>
      <c r="C14" s="1"/>
      <c r="D14" s="1"/>
      <c r="E14" s="1"/>
      <c r="F14" s="1"/>
      <c r="G14" s="1"/>
      <c r="H14" s="1"/>
      <c r="I14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8B6D-AC50-4CB7-BF62-A9CFFB3BC5B1}">
  <sheetPr codeName="Sheet7"/>
  <dimension ref="A1:L14"/>
  <sheetViews>
    <sheetView showGridLines="0" workbookViewId="0">
      <selection activeCell="D1" sqref="D1:D11"/>
    </sheetView>
  </sheetViews>
  <sheetFormatPr defaultRowHeight="20.25" customHeight="1"/>
  <cols>
    <col min="1" max="1" width="9.5703125" customWidth="1"/>
    <col min="4" max="4" width="10.85546875" customWidth="1"/>
    <col min="5" max="5" width="16" customWidth="1"/>
  </cols>
  <sheetData>
    <row r="1" spans="1:12" ht="20.25" customHeight="1">
      <c r="A1" s="3" t="s">
        <v>0</v>
      </c>
      <c r="B1" s="3" t="s">
        <v>1</v>
      </c>
      <c r="C1" s="3" t="s">
        <v>2</v>
      </c>
      <c r="D1" s="9" t="s">
        <v>3</v>
      </c>
      <c r="E1" s="3" t="s">
        <v>4</v>
      </c>
      <c r="F1" s="1"/>
      <c r="G1" s="1"/>
      <c r="H1" s="1"/>
      <c r="I1" s="1"/>
      <c r="J1" s="1"/>
      <c r="K1" s="1"/>
      <c r="L1" s="1"/>
    </row>
    <row r="2" spans="1:12" ht="20.25" customHeight="1">
      <c r="A2" s="2" t="s">
        <v>5</v>
      </c>
      <c r="B2" s="2" t="s">
        <v>6</v>
      </c>
      <c r="C2" s="2">
        <v>200</v>
      </c>
      <c r="D2" s="10">
        <v>45536</v>
      </c>
      <c r="E2" s="8" cm="1">
        <f t="array" ref="E2">SUM(--(FREQUENCY(IF((B2:B11="East")*(D2:D11=DATE(2024,9,1)),MATCH(A2:A11,A2:A11,0)),ROW(A2:A11)-ROW(A2)+1)&gt;0))</f>
        <v>4</v>
      </c>
      <c r="F2" s="1"/>
      <c r="G2" s="1"/>
      <c r="H2" s="1"/>
      <c r="I2" s="1"/>
      <c r="J2" s="1"/>
      <c r="K2" s="1"/>
      <c r="L2" s="1"/>
    </row>
    <row r="3" spans="1:12" ht="20.25" customHeight="1">
      <c r="A3" s="2" t="s">
        <v>5</v>
      </c>
      <c r="B3" s="2" t="s">
        <v>6</v>
      </c>
      <c r="C3" s="2">
        <v>120</v>
      </c>
      <c r="D3" s="4">
        <v>45536</v>
      </c>
      <c r="E3" s="1"/>
      <c r="F3" s="1"/>
      <c r="G3" s="1"/>
      <c r="H3" s="1"/>
      <c r="I3" s="1"/>
      <c r="J3" s="1"/>
      <c r="K3" s="1"/>
      <c r="L3" s="1"/>
    </row>
    <row r="4" spans="1:12" ht="20.25" customHeight="1">
      <c r="A4" s="2" t="s">
        <v>7</v>
      </c>
      <c r="B4" s="2" t="s">
        <v>8</v>
      </c>
      <c r="C4" s="2">
        <v>180</v>
      </c>
      <c r="D4" s="4">
        <v>45537</v>
      </c>
      <c r="E4" s="1"/>
      <c r="F4" s="1"/>
      <c r="G4" s="1"/>
      <c r="H4" s="1"/>
      <c r="I4" s="1"/>
      <c r="J4" s="1"/>
      <c r="K4" s="1"/>
      <c r="L4" s="1"/>
    </row>
    <row r="5" spans="1:12" ht="20.25" customHeight="1">
      <c r="A5" s="2" t="s">
        <v>7</v>
      </c>
      <c r="B5" s="2" t="s">
        <v>6</v>
      </c>
      <c r="C5" s="2">
        <v>160</v>
      </c>
      <c r="D5" s="4">
        <v>45536</v>
      </c>
      <c r="E5" s="1"/>
      <c r="F5" s="1"/>
      <c r="G5" s="1"/>
      <c r="H5" s="1"/>
      <c r="I5" s="1"/>
      <c r="J5" s="1"/>
      <c r="K5" s="1"/>
      <c r="L5" s="1"/>
    </row>
    <row r="6" spans="1:12" ht="20.25" customHeight="1">
      <c r="A6" s="2" t="s">
        <v>9</v>
      </c>
      <c r="B6" s="2" t="s">
        <v>6</v>
      </c>
      <c r="C6" s="2">
        <v>140</v>
      </c>
      <c r="D6" s="4">
        <v>45536</v>
      </c>
      <c r="E6" s="1"/>
      <c r="F6" s="1"/>
      <c r="G6" s="1"/>
      <c r="H6" s="1"/>
      <c r="I6" s="1"/>
      <c r="J6" s="1"/>
      <c r="K6" s="1"/>
      <c r="L6" s="1"/>
    </row>
    <row r="7" spans="1:12" ht="20.25" customHeight="1">
      <c r="A7" s="2" t="s">
        <v>9</v>
      </c>
      <c r="B7" s="2" t="s">
        <v>8</v>
      </c>
      <c r="C7" s="2">
        <v>220</v>
      </c>
      <c r="D7" s="4">
        <v>45537</v>
      </c>
      <c r="E7" s="1"/>
      <c r="F7" s="1"/>
      <c r="G7" s="1"/>
      <c r="H7" s="1"/>
      <c r="I7" s="1"/>
      <c r="J7" s="1"/>
      <c r="K7" s="1"/>
      <c r="L7" s="1"/>
    </row>
    <row r="8" spans="1:12" ht="20.25" customHeight="1">
      <c r="A8" s="2" t="s">
        <v>10</v>
      </c>
      <c r="B8" s="2" t="s">
        <v>6</v>
      </c>
      <c r="C8" s="2">
        <v>300</v>
      </c>
      <c r="D8" s="4">
        <v>45536</v>
      </c>
      <c r="E8" s="1"/>
      <c r="F8" s="1"/>
      <c r="G8" s="1"/>
      <c r="H8" s="1"/>
      <c r="I8" s="1"/>
      <c r="J8" s="1"/>
      <c r="K8" s="1"/>
      <c r="L8" s="1"/>
    </row>
    <row r="9" spans="1:12" ht="20.25" customHeight="1">
      <c r="A9" s="2" t="s">
        <v>5</v>
      </c>
      <c r="B9" s="2" t="s">
        <v>6</v>
      </c>
      <c r="C9" s="2">
        <v>110</v>
      </c>
      <c r="D9" s="4">
        <v>45538</v>
      </c>
      <c r="E9" s="1"/>
      <c r="F9" s="1"/>
      <c r="G9" s="1"/>
      <c r="H9" s="1"/>
      <c r="I9" s="1"/>
      <c r="J9" s="1"/>
      <c r="K9" s="1"/>
      <c r="L9" s="1"/>
    </row>
    <row r="10" spans="1:12" ht="20.25" customHeight="1">
      <c r="A10" s="2" t="s">
        <v>7</v>
      </c>
      <c r="B10" s="2" t="s">
        <v>6</v>
      </c>
      <c r="C10" s="2">
        <v>150</v>
      </c>
      <c r="D10" s="4">
        <v>45536</v>
      </c>
      <c r="E10" s="1"/>
      <c r="F10" s="1"/>
      <c r="G10" s="1"/>
      <c r="H10" s="1"/>
      <c r="I10" s="1"/>
      <c r="J10" s="1"/>
      <c r="K10" s="1"/>
      <c r="L10" s="1"/>
    </row>
    <row r="11" spans="1:12" ht="20.25" customHeight="1">
      <c r="A11" s="2" t="s">
        <v>10</v>
      </c>
      <c r="B11" s="2" t="s">
        <v>6</v>
      </c>
      <c r="C11" s="2">
        <v>320</v>
      </c>
      <c r="D11" s="4">
        <v>45536</v>
      </c>
      <c r="E11" s="1"/>
      <c r="F11" s="1"/>
      <c r="G11" s="1"/>
      <c r="H11" s="1"/>
      <c r="I11" s="1"/>
      <c r="J11" s="1"/>
      <c r="K11" s="1"/>
      <c r="L11" s="1"/>
    </row>
    <row r="12" spans="1:12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2E79-237C-4E89-B88A-7C481FC60C02}">
  <sheetPr codeName="Sheet8"/>
  <dimension ref="A1:K14"/>
  <sheetViews>
    <sheetView showGridLines="0" tabSelected="1" workbookViewId="0">
      <selection activeCell="D1" sqref="D1"/>
    </sheetView>
  </sheetViews>
  <sheetFormatPr defaultRowHeight="20.25" customHeight="1"/>
  <cols>
    <col min="1" max="1" width="9.5703125" customWidth="1"/>
    <col min="2" max="2" width="8.85546875" customWidth="1"/>
    <col min="3" max="3" width="8.140625" customWidth="1"/>
    <col min="4" max="4" width="11.140625" customWidth="1"/>
    <col min="5" max="5" width="15.85546875" customWidth="1"/>
  </cols>
  <sheetData>
    <row r="1" spans="1:11" ht="20.25" customHeight="1">
      <c r="A1" s="3" t="s">
        <v>0</v>
      </c>
      <c r="B1" s="3" t="s">
        <v>1</v>
      </c>
      <c r="C1" s="3" t="s">
        <v>2</v>
      </c>
      <c r="D1" s="9" t="s">
        <v>3</v>
      </c>
      <c r="E1" s="7" t="s">
        <v>4</v>
      </c>
      <c r="F1" s="1"/>
      <c r="G1" s="1"/>
      <c r="H1" s="1"/>
      <c r="I1" s="1"/>
      <c r="J1" s="1"/>
      <c r="K1" s="1"/>
    </row>
    <row r="2" spans="1:11" ht="20.25" customHeight="1">
      <c r="A2" s="2" t="s">
        <v>5</v>
      </c>
      <c r="B2" s="2" t="s">
        <v>6</v>
      </c>
      <c r="C2" s="6">
        <v>200</v>
      </c>
      <c r="D2" s="10">
        <v>45536</v>
      </c>
      <c r="E2" s="5" cm="1">
        <f t="array" ref="E2">IFERROR(ROWS(_xlfn.UNIQUE(_xlfn._xlws.FILTER(A2:A11,(B2:B11="East")*(C2:C11&gt;150)))), 0)</f>
        <v>3</v>
      </c>
      <c r="F2" s="1"/>
      <c r="G2" s="1"/>
      <c r="H2" s="1"/>
      <c r="I2" s="1"/>
      <c r="J2" s="1"/>
      <c r="K2" s="1"/>
    </row>
    <row r="3" spans="1:11" ht="20.25" customHeight="1">
      <c r="A3" s="2" t="s">
        <v>5</v>
      </c>
      <c r="B3" s="2" t="s">
        <v>6</v>
      </c>
      <c r="C3" s="2">
        <v>120</v>
      </c>
      <c r="D3" s="4">
        <v>45536</v>
      </c>
      <c r="E3" s="1"/>
      <c r="F3" s="1"/>
      <c r="G3" s="1"/>
      <c r="H3" s="1"/>
      <c r="I3" s="1"/>
      <c r="J3" s="1"/>
      <c r="K3" s="1"/>
    </row>
    <row r="4" spans="1:11" ht="20.25" customHeight="1">
      <c r="A4" s="2" t="s">
        <v>7</v>
      </c>
      <c r="B4" s="2" t="s">
        <v>8</v>
      </c>
      <c r="C4" s="2">
        <v>180</v>
      </c>
      <c r="D4" s="4">
        <v>45537</v>
      </c>
      <c r="E4" s="1"/>
      <c r="F4" s="1"/>
      <c r="G4" s="1"/>
      <c r="H4" s="1"/>
      <c r="I4" s="1"/>
      <c r="J4" s="1"/>
      <c r="K4" s="1"/>
    </row>
    <row r="5" spans="1:11" ht="20.25" customHeight="1">
      <c r="A5" s="2" t="s">
        <v>7</v>
      </c>
      <c r="B5" s="2" t="s">
        <v>6</v>
      </c>
      <c r="C5" s="2">
        <v>160</v>
      </c>
      <c r="D5" s="4">
        <v>45536</v>
      </c>
      <c r="E5" s="1"/>
      <c r="F5" s="1"/>
      <c r="G5" s="1"/>
      <c r="H5" s="1"/>
      <c r="I5" s="1"/>
      <c r="J5" s="1"/>
      <c r="K5" s="1"/>
    </row>
    <row r="6" spans="1:11" ht="20.25" customHeight="1">
      <c r="A6" s="2" t="s">
        <v>9</v>
      </c>
      <c r="B6" s="2" t="s">
        <v>6</v>
      </c>
      <c r="C6" s="2">
        <v>140</v>
      </c>
      <c r="D6" s="4">
        <v>45536</v>
      </c>
      <c r="E6" s="1"/>
      <c r="F6" s="1"/>
      <c r="G6" s="1"/>
      <c r="H6" s="1"/>
      <c r="I6" s="1"/>
      <c r="J6" s="1"/>
      <c r="K6" s="1"/>
    </row>
    <row r="7" spans="1:11" ht="20.25" customHeight="1">
      <c r="A7" s="2" t="s">
        <v>9</v>
      </c>
      <c r="B7" s="2" t="s">
        <v>8</v>
      </c>
      <c r="C7" s="2">
        <v>220</v>
      </c>
      <c r="D7" s="4">
        <v>45537</v>
      </c>
      <c r="E7" s="1"/>
      <c r="F7" s="1"/>
      <c r="G7" s="1"/>
      <c r="H7" s="1"/>
      <c r="I7" s="1"/>
      <c r="J7" s="1"/>
      <c r="K7" s="1"/>
    </row>
    <row r="8" spans="1:11" ht="20.25" customHeight="1">
      <c r="A8" s="2" t="s">
        <v>10</v>
      </c>
      <c r="B8" s="2" t="s">
        <v>6</v>
      </c>
      <c r="C8" s="2">
        <v>300</v>
      </c>
      <c r="D8" s="4">
        <v>45536</v>
      </c>
      <c r="E8" s="1"/>
      <c r="F8" s="1"/>
      <c r="G8" s="1"/>
      <c r="H8" s="1"/>
      <c r="I8" s="1"/>
      <c r="J8" s="1"/>
      <c r="K8" s="1"/>
    </row>
    <row r="9" spans="1:11" ht="20.25" customHeight="1">
      <c r="A9" s="2" t="s">
        <v>5</v>
      </c>
      <c r="B9" s="2" t="s">
        <v>6</v>
      </c>
      <c r="C9" s="2">
        <v>110</v>
      </c>
      <c r="D9" s="4">
        <v>45538</v>
      </c>
      <c r="E9" s="1"/>
      <c r="F9" s="1"/>
      <c r="G9" s="1"/>
      <c r="H9" s="1"/>
      <c r="I9" s="1"/>
      <c r="J9" s="1"/>
      <c r="K9" s="1"/>
    </row>
    <row r="10" spans="1:11" ht="20.25" customHeight="1">
      <c r="A10" s="2" t="s">
        <v>7</v>
      </c>
      <c r="B10" s="2" t="s">
        <v>6</v>
      </c>
      <c r="C10" s="2">
        <v>150</v>
      </c>
      <c r="D10" s="4">
        <v>45536</v>
      </c>
      <c r="E10" s="1"/>
      <c r="F10" s="1"/>
      <c r="G10" s="1"/>
      <c r="H10" s="1"/>
      <c r="I10" s="1"/>
      <c r="J10" s="1"/>
      <c r="K10" s="1"/>
    </row>
    <row r="11" spans="1:11" ht="20.25" customHeight="1">
      <c r="A11" s="2" t="s">
        <v>10</v>
      </c>
      <c r="B11" s="2" t="s">
        <v>6</v>
      </c>
      <c r="C11" s="2">
        <v>320</v>
      </c>
      <c r="D11" s="4">
        <v>45536</v>
      </c>
      <c r="E11" s="1"/>
      <c r="F11" s="1"/>
      <c r="G11" s="1"/>
      <c r="H11" s="1"/>
      <c r="I11" s="1"/>
      <c r="J11" s="1"/>
      <c r="K11" s="1"/>
    </row>
    <row r="12" spans="1:11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K14"/>
  <sheetViews>
    <sheetView showGridLines="0" workbookViewId="0">
      <selection activeCell="D1" sqref="D1:D11"/>
    </sheetView>
  </sheetViews>
  <sheetFormatPr defaultRowHeight="20.25" customHeight="1"/>
  <cols>
    <col min="1" max="1" width="9.5703125" customWidth="1"/>
    <col min="4" max="4" width="16" customWidth="1"/>
    <col min="5" max="5" width="15.42578125" customWidth="1"/>
  </cols>
  <sheetData>
    <row r="1" spans="1:11" ht="20.25" customHeight="1">
      <c r="A1" s="3" t="s">
        <v>0</v>
      </c>
      <c r="B1" s="3" t="s">
        <v>1</v>
      </c>
      <c r="C1" s="3" t="s">
        <v>2</v>
      </c>
      <c r="D1" s="9" t="s">
        <v>3</v>
      </c>
      <c r="E1" s="7" t="s">
        <v>4</v>
      </c>
      <c r="F1" s="1"/>
      <c r="G1" s="1"/>
      <c r="H1" s="1"/>
      <c r="I1" s="1"/>
      <c r="J1" s="1"/>
      <c r="K1" s="1"/>
    </row>
    <row r="2" spans="1:11" ht="20.25" customHeight="1">
      <c r="A2" s="2" t="s">
        <v>5</v>
      </c>
      <c r="B2" s="2" t="s">
        <v>6</v>
      </c>
      <c r="C2" s="6">
        <v>200</v>
      </c>
      <c r="D2" s="10">
        <v>45536</v>
      </c>
      <c r="E2" s="5" cm="1">
        <f t="array" ref="E2">COUNTA(_xlfn.UNIQUE(_xlfn._xlws.FILTER(A2:A11,(B2:B11="East")*(C2:C11&gt;150))))</f>
        <v>3</v>
      </c>
      <c r="F2" s="1"/>
      <c r="G2" s="1"/>
      <c r="H2" s="1"/>
      <c r="I2" s="1"/>
      <c r="J2" s="1"/>
      <c r="K2" s="1"/>
    </row>
    <row r="3" spans="1:11" ht="20.25" customHeight="1">
      <c r="A3" s="2" t="s">
        <v>5</v>
      </c>
      <c r="B3" s="2" t="s">
        <v>6</v>
      </c>
      <c r="C3" s="2">
        <v>120</v>
      </c>
      <c r="D3" s="4">
        <v>45536</v>
      </c>
      <c r="E3" s="1"/>
      <c r="F3" s="1"/>
      <c r="G3" s="1"/>
      <c r="H3" s="1"/>
      <c r="I3" s="1"/>
      <c r="J3" s="1"/>
      <c r="K3" s="1"/>
    </row>
    <row r="4" spans="1:11" ht="20.25" customHeight="1">
      <c r="A4" s="2" t="s">
        <v>7</v>
      </c>
      <c r="B4" s="2" t="s">
        <v>8</v>
      </c>
      <c r="C4" s="2">
        <v>180</v>
      </c>
      <c r="D4" s="4">
        <v>45537</v>
      </c>
      <c r="E4" s="1"/>
      <c r="F4" s="1"/>
      <c r="G4" s="1"/>
      <c r="H4" s="1"/>
      <c r="I4" s="1"/>
      <c r="J4" s="1"/>
      <c r="K4" s="1"/>
    </row>
    <row r="5" spans="1:11" ht="20.25" customHeight="1">
      <c r="A5" s="2" t="s">
        <v>7</v>
      </c>
      <c r="B5" s="2" t="s">
        <v>6</v>
      </c>
      <c r="C5" s="2">
        <v>160</v>
      </c>
      <c r="D5" s="4">
        <v>45536</v>
      </c>
      <c r="E5" s="1"/>
      <c r="F5" s="1"/>
      <c r="G5" s="1"/>
      <c r="H5" s="1"/>
      <c r="I5" s="1"/>
      <c r="J5" s="1"/>
      <c r="K5" s="1"/>
    </row>
    <row r="6" spans="1:11" ht="20.25" customHeight="1">
      <c r="A6" s="2" t="s">
        <v>9</v>
      </c>
      <c r="B6" s="2" t="s">
        <v>6</v>
      </c>
      <c r="C6" s="2">
        <v>140</v>
      </c>
      <c r="D6" s="4">
        <v>45536</v>
      </c>
      <c r="E6" s="1"/>
      <c r="F6" s="1"/>
      <c r="G6" s="1"/>
      <c r="H6" s="1"/>
      <c r="I6" s="1"/>
      <c r="J6" s="1"/>
      <c r="K6" s="1"/>
    </row>
    <row r="7" spans="1:11" ht="20.25" customHeight="1">
      <c r="A7" s="2" t="s">
        <v>9</v>
      </c>
      <c r="B7" s="2" t="s">
        <v>8</v>
      </c>
      <c r="C7" s="2">
        <v>220</v>
      </c>
      <c r="D7" s="4">
        <v>45537</v>
      </c>
      <c r="E7" s="1"/>
      <c r="F7" s="1"/>
      <c r="G7" s="1"/>
      <c r="H7" s="1"/>
      <c r="I7" s="1"/>
      <c r="J7" s="1"/>
      <c r="K7" s="1"/>
    </row>
    <row r="8" spans="1:11" ht="20.25" customHeight="1">
      <c r="A8" s="2" t="s">
        <v>10</v>
      </c>
      <c r="B8" s="2" t="s">
        <v>6</v>
      </c>
      <c r="C8" s="2">
        <v>300</v>
      </c>
      <c r="D8" s="4">
        <v>45536</v>
      </c>
      <c r="E8" s="1"/>
      <c r="F8" s="1"/>
      <c r="G8" s="1"/>
      <c r="H8" s="1"/>
      <c r="I8" s="1"/>
      <c r="J8" s="1"/>
      <c r="K8" s="1"/>
    </row>
    <row r="9" spans="1:11" ht="20.25" customHeight="1">
      <c r="A9" s="2" t="s">
        <v>5</v>
      </c>
      <c r="B9" s="2" t="s">
        <v>6</v>
      </c>
      <c r="C9" s="2">
        <v>110</v>
      </c>
      <c r="D9" s="4">
        <v>45538</v>
      </c>
      <c r="E9" s="1"/>
      <c r="F9" s="1"/>
      <c r="G9" s="1"/>
      <c r="H9" s="1"/>
      <c r="I9" s="1"/>
      <c r="J9" s="1"/>
      <c r="K9" s="1"/>
    </row>
    <row r="10" spans="1:11" ht="20.25" customHeight="1">
      <c r="A10" s="2" t="s">
        <v>7</v>
      </c>
      <c r="B10" s="2" t="s">
        <v>6</v>
      </c>
      <c r="C10" s="2">
        <v>150</v>
      </c>
      <c r="D10" s="4">
        <v>45536</v>
      </c>
      <c r="E10" s="1"/>
      <c r="F10" s="1"/>
      <c r="G10" s="1"/>
      <c r="H10" s="1"/>
      <c r="I10" s="1"/>
      <c r="J10" s="1"/>
      <c r="K10" s="1"/>
    </row>
    <row r="11" spans="1:11" ht="20.25" customHeight="1">
      <c r="A11" s="2" t="s">
        <v>10</v>
      </c>
      <c r="B11" s="2" t="s">
        <v>6</v>
      </c>
      <c r="C11" s="2">
        <v>320</v>
      </c>
      <c r="D11" s="4">
        <v>45536</v>
      </c>
      <c r="E11" s="1"/>
      <c r="F11" s="1"/>
      <c r="G11" s="1"/>
      <c r="H11" s="1"/>
      <c r="I11" s="1"/>
      <c r="J11" s="1"/>
      <c r="K11" s="1"/>
    </row>
    <row r="12" spans="1:11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tasmia t</dc:creator>
  <cp:keywords/>
  <dc:description/>
  <cp:lastModifiedBy/>
  <cp:revision/>
  <dcterms:created xsi:type="dcterms:W3CDTF">2025-06-28T04:28:21Z</dcterms:created>
  <dcterms:modified xsi:type="dcterms:W3CDTF">2025-06-29T04:51:07Z</dcterms:modified>
  <cp:category/>
  <cp:contentStatus/>
</cp:coreProperties>
</file>