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E2D90BA7-E251-4297-8D65-3B5371AAB83A}" xr6:coauthVersionLast="47" xr6:coauthVersionMax="47" xr10:uidLastSave="{00000000-0000-0000-0000-000000000000}"/>
  <bookViews>
    <workbookView xWindow="7092" yWindow="792" windowWidth="9048" windowHeight="10128" activeTab="1" xr2:uid="{BB3B8540-472B-46FF-8F47-373535EDAD45}"/>
  </bookViews>
  <sheets>
    <sheet name="Manual" sheetId="6" r:id="rId1"/>
    <sheet name="Built-in" sheetId="2" r:id="rId2"/>
  </sheets>
  <definedNames>
    <definedName name="_xlchart.v1.0" hidden="1">'Built-in'!$A$2:$A$11</definedName>
    <definedName name="_xlchart.v1.1" hidden="1">'Built-in'!$B$1</definedName>
    <definedName name="_xlchart.v1.2" hidden="1">'Built-in'!$B$2:$B$11</definedName>
    <definedName name="_xlchart.v1.3" hidden="1">'Built-in'!$A$2:$A$11</definedName>
    <definedName name="_xlchart.v1.4" hidden="1">'Built-in'!$B$1</definedName>
    <definedName name="_xlchart.v1.5" hidden="1">'Built-in'!$B$2:$B$11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6" l="1" a="1"/>
  <c r="I4" i="6" s="1"/>
  <c r="F9" i="6" s="1"/>
  <c r="H4" i="6" a="1"/>
  <c r="H4" i="6" s="1"/>
  <c r="G4" i="6"/>
  <c r="I9" i="6" s="1"/>
  <c r="G4" i="6" a="1"/>
  <c r="F4" i="6" a="1"/>
  <c r="F4" i="6" s="1"/>
  <c r="H9" i="6" s="1"/>
  <c r="E4" i="6" a="1"/>
  <c r="E4" i="6" s="1"/>
  <c r="I3" i="6" a="1"/>
  <c r="I3" i="6" s="1"/>
  <c r="F8" i="6" s="1"/>
  <c r="H3" i="6" a="1"/>
  <c r="H3" i="6" s="1"/>
  <c r="G3" i="6" a="1"/>
  <c r="G3" i="6" s="1"/>
  <c r="I8" i="6" s="1"/>
  <c r="F3" i="6"/>
  <c r="F3" i="6" a="1"/>
  <c r="E3" i="6" a="1"/>
  <c r="E3" i="6" s="1"/>
  <c r="I2" i="6" a="1"/>
  <c r="I2" i="6" s="1"/>
  <c r="F7" i="6" s="1"/>
  <c r="H2" i="6" a="1"/>
  <c r="H2" i="6" s="1"/>
  <c r="G2" i="6" a="1"/>
  <c r="G2" i="6" s="1"/>
  <c r="I7" i="6" s="1"/>
  <c r="F2" i="6" a="1"/>
  <c r="F2" i="6" s="1"/>
  <c r="E2" i="6"/>
  <c r="E2" i="6" a="1"/>
  <c r="H8" i="6" l="1"/>
  <c r="G8" i="6"/>
  <c r="E8" i="6"/>
  <c r="H7" i="6"/>
  <c r="G7" i="6"/>
  <c r="E7" i="6"/>
  <c r="G9" i="6"/>
  <c r="E9" i="6"/>
</calcChain>
</file>

<file path=xl/sharedStrings.xml><?xml version="1.0" encoding="utf-8"?>
<sst xmlns="http://schemas.openxmlformats.org/spreadsheetml/2006/main" count="42" uniqueCount="16">
  <si>
    <t>Subject</t>
  </si>
  <si>
    <t>Score</t>
  </si>
  <si>
    <t>Math</t>
  </si>
  <si>
    <t>English</t>
  </si>
  <si>
    <t>Science</t>
  </si>
  <si>
    <t>Min</t>
  </si>
  <si>
    <t>Max</t>
  </si>
  <si>
    <t>Median</t>
  </si>
  <si>
    <t>Q1</t>
  </si>
  <si>
    <t>Q3</t>
  </si>
  <si>
    <t>Maths</t>
  </si>
  <si>
    <t>Box Height</t>
  </si>
  <si>
    <t>Lower Whisker</t>
  </si>
  <si>
    <t>Upper Whisker</t>
  </si>
  <si>
    <t>Median Position</t>
  </si>
  <si>
    <t>Start of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</si>
</sst>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Distribution of Student Scores by Subject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Manual!$E$6</c:f>
              <c:strCache>
                <c:ptCount val="1"/>
                <c:pt idx="0">
                  <c:v>Start of Box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Manual!$H$7:$H$9</c:f>
                <c:numCache>
                  <c:formatCode>General</c:formatCode>
                  <c:ptCount val="3"/>
                  <c:pt idx="0">
                    <c:v>1.5</c:v>
                  </c:pt>
                  <c:pt idx="1">
                    <c:v>1.5</c:v>
                  </c:pt>
                  <c:pt idx="2">
                    <c:v>2</c:v>
                  </c:pt>
                </c:numCache>
              </c:numRef>
            </c:plus>
            <c:minus>
              <c:numRef>
                <c:f>Manual!$G$7:$G$9</c:f>
                <c:numCache>
                  <c:formatCode>General</c:formatCode>
                  <c:ptCount val="3"/>
                  <c:pt idx="0">
                    <c:v>2</c:v>
                  </c:pt>
                  <c:pt idx="1">
                    <c:v>2.25</c:v>
                  </c:pt>
                  <c:pt idx="2">
                    <c:v>1.5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Manual!$D$7:$D$9</c:f>
              <c:strCache>
                <c:ptCount val="3"/>
                <c:pt idx="0">
                  <c:v>Maths</c:v>
                </c:pt>
                <c:pt idx="1">
                  <c:v>English</c:v>
                </c:pt>
                <c:pt idx="2">
                  <c:v>Science</c:v>
                </c:pt>
              </c:strCache>
            </c:strRef>
          </c:cat>
          <c:val>
            <c:numRef>
              <c:f>Manual!$E$7:$E$9</c:f>
              <c:numCache>
                <c:formatCode>General</c:formatCode>
                <c:ptCount val="3"/>
                <c:pt idx="0">
                  <c:v>80</c:v>
                </c:pt>
                <c:pt idx="1">
                  <c:v>67.25</c:v>
                </c:pt>
                <c:pt idx="2">
                  <c:v>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2-422D-9D46-7007CA4B6532}"/>
            </c:ext>
          </c:extLst>
        </c:ser>
        <c:ser>
          <c:idx val="1"/>
          <c:order val="1"/>
          <c:tx>
            <c:strRef>
              <c:f>Manual!$F$6</c:f>
              <c:strCache>
                <c:ptCount val="1"/>
                <c:pt idx="0">
                  <c:v>Box Height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Manual!$D$7:$D$9</c:f>
              <c:strCache>
                <c:ptCount val="3"/>
                <c:pt idx="0">
                  <c:v>Maths</c:v>
                </c:pt>
                <c:pt idx="1">
                  <c:v>English</c:v>
                </c:pt>
                <c:pt idx="2">
                  <c:v>Science</c:v>
                </c:pt>
              </c:strCache>
            </c:strRef>
          </c:cat>
          <c:val>
            <c:numRef>
              <c:f>Manual!$F$7:$F$9</c:f>
              <c:numCache>
                <c:formatCode>General</c:formatCode>
                <c:ptCount val="3"/>
                <c:pt idx="0">
                  <c:v>3.5</c:v>
                </c:pt>
                <c:pt idx="1">
                  <c:v>23.25</c:v>
                </c:pt>
                <c:pt idx="2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2-422D-9D46-7007CA4B6532}"/>
            </c:ext>
          </c:extLst>
        </c:ser>
        <c:ser>
          <c:idx val="2"/>
          <c:order val="2"/>
          <c:tx>
            <c:v>Median</c:v>
          </c:tx>
          <c:spPr>
            <a:solidFill>
              <a:schemeClr val="accent2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strRef>
              <c:f>Manual!$D$7:$D$9</c:f>
              <c:strCache>
                <c:ptCount val="3"/>
                <c:pt idx="0">
                  <c:v>Maths</c:v>
                </c:pt>
                <c:pt idx="1">
                  <c:v>English</c:v>
                </c:pt>
                <c:pt idx="2">
                  <c:v>Science</c:v>
                </c:pt>
              </c:strCache>
            </c:strRef>
          </c:cat>
          <c:val>
            <c:numRef>
              <c:f>Manual!$I$7:$I$9</c:f>
              <c:numCache>
                <c:formatCode>General</c:formatCode>
                <c:ptCount val="3"/>
                <c:pt idx="0">
                  <c:v>2</c:v>
                </c:pt>
                <c:pt idx="1">
                  <c:v>11.75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2-422D-9D46-7007CA4B6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6538352"/>
        <c:axId val="1276533072"/>
      </c:barChart>
      <c:catAx>
        <c:axId val="127653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533072"/>
        <c:crosses val="autoZero"/>
        <c:auto val="1"/>
        <c:lblAlgn val="ctr"/>
        <c:lblOffset val="100"/>
        <c:noMultiLvlLbl val="0"/>
      </c:catAx>
      <c:valAx>
        <c:axId val="1276533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53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1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Distribution of Student Scores by Subject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BBB6A454-8DDB-490A-8426-2DC162D444AB}">
          <cx:tx>
            <cx:txData>
              <cx:f>_xlchart.v1.1</cx:f>
              <cx:v>Score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0.319999993"/>
        <cx:tickLabels/>
      </cx:axis>
      <cx:axis id="1">
        <cx:val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571499</xdr:colOff>
      <xdr:row>0</xdr:row>
      <xdr:rowOff>0</xdr:rowOff>
    </xdr:from>
    <xdr:to>
      <xdr:col>5</xdr:col>
      <xdr:colOff>408213</xdr:colOff>
      <xdr:row>10</xdr:row>
      <xdr:rowOff>225879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FB9A792-5CA8-4CED-80BD-FFCBCB7E4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358140</xdr:colOff>
      <xdr:row>10</xdr:row>
      <xdr:rowOff>228600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1ED07A23-FB97-639B-1B3E-2C40EFCC74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242316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C60C-48B0-4A52-8BC5-51EA5DA99CD4}">
  <dimension ref="A1:I11"/>
  <sheetViews>
    <sheetView showGridLines="0" zoomScale="112" zoomScaleNormal="112" workbookViewId="0">
      <selection activeCell="D6" sqref="D6"/>
    </sheetView>
  </sheetViews>
  <sheetFormatPr defaultRowHeight="19.95" customHeight="1" x14ac:dyDescent="0.3"/>
  <cols>
    <col min="1" max="1" width="12.33203125" customWidth="1"/>
    <col min="3" max="3" width="2" customWidth="1"/>
    <col min="4" max="4" width="11.109375" customWidth="1"/>
    <col min="5" max="5" width="19.44140625" customWidth="1"/>
    <col min="6" max="6" width="16" customWidth="1"/>
    <col min="7" max="7" width="20.33203125" customWidth="1"/>
    <col min="8" max="9" width="19.44140625" customWidth="1"/>
  </cols>
  <sheetData>
    <row r="1" spans="1:9" ht="19.95" customHeight="1" x14ac:dyDescent="0.3">
      <c r="A1" s="2" t="s">
        <v>0</v>
      </c>
      <c r="B1" s="2" t="s">
        <v>1</v>
      </c>
      <c r="D1" s="2" t="s">
        <v>0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ht="19.95" customHeight="1" x14ac:dyDescent="0.3">
      <c r="A2" s="1" t="s">
        <v>2</v>
      </c>
      <c r="B2" s="1">
        <v>78</v>
      </c>
      <c r="D2" s="3" t="s">
        <v>10</v>
      </c>
      <c r="E2" s="3">
        <f t="array" ref="E2">MIN(IF(A2:A11="Math", B2:B11))</f>
        <v>78</v>
      </c>
      <c r="F2" s="4">
        <f t="array" ref="F2">MAX(IF(A2:A11="Math", B2:B11))</f>
        <v>85</v>
      </c>
      <c r="G2" s="4">
        <f t="array" ref="G2">MEDIAN(IF(A2:A11="Math", B2:B11))</f>
        <v>82</v>
      </c>
      <c r="H2" s="4">
        <f t="array" ref="H2">_xlfn.QUARTILE.INC(IF(A2:A11="Math", B2:B11), 1)</f>
        <v>80</v>
      </c>
      <c r="I2" s="4">
        <f t="array" ref="I2">_xlfn.QUARTILE.INC(IF(A2:A11="Math", B2:B11), 3)</f>
        <v>83.5</v>
      </c>
    </row>
    <row r="3" spans="1:9" ht="19.95" customHeight="1" x14ac:dyDescent="0.3">
      <c r="A3" s="1" t="s">
        <v>2</v>
      </c>
      <c r="B3" s="1">
        <v>82</v>
      </c>
      <c r="D3" s="3" t="s">
        <v>3</v>
      </c>
      <c r="E3" s="3">
        <f t="array" ref="E3">MIN(IF(A2:A11="English", B2:B11))</f>
        <v>65</v>
      </c>
      <c r="F3" s="4">
        <f t="array" ref="F3">MAX(IF(A2:A11="English", B2:B11))</f>
        <v>92</v>
      </c>
      <c r="G3" s="4">
        <f t="array" ref="G3">MEDIAN(IF(A2:A11="English", B2:B11))</f>
        <v>79</v>
      </c>
      <c r="H3" s="4">
        <f t="array" ref="H3">_xlfn.QUARTILE.INC(IF(A2:A11="English", B2:B11), 1)</f>
        <v>67.25</v>
      </c>
      <c r="I3" s="4">
        <f t="array" ref="I3">_xlfn.QUARTILE.INC(IF(A2:A11="English", B2:B11), 3)</f>
        <v>90.5</v>
      </c>
    </row>
    <row r="4" spans="1:9" ht="19.95" customHeight="1" x14ac:dyDescent="0.3">
      <c r="A4" s="1" t="s">
        <v>2</v>
      </c>
      <c r="B4" s="1">
        <v>85</v>
      </c>
      <c r="D4" s="3" t="s">
        <v>4</v>
      </c>
      <c r="E4" s="3">
        <f t="array" ref="E4">MIN(IF(A2:A11="Science", B2:B11))</f>
        <v>63</v>
      </c>
      <c r="F4" s="4">
        <f t="array" ref="F4">MAX(IF(A2:A11="Science", B2:B11))</f>
        <v>70</v>
      </c>
      <c r="G4" s="4">
        <f t="array" ref="G4">MEDIAN(IF(A2:A11="Science", B2:B11))</f>
        <v>66</v>
      </c>
      <c r="H4" s="4">
        <f t="array" ref="H4">_xlfn.QUARTILE.INC(IF(A2:A11="Science", B2:B11), 1)</f>
        <v>64.5</v>
      </c>
      <c r="I4" s="4">
        <f t="array" ref="I4">_xlfn.QUARTILE.INC(IF(A2:A11="Science", B2:B11), 3)</f>
        <v>68</v>
      </c>
    </row>
    <row r="5" spans="1:9" ht="19.95" customHeight="1" x14ac:dyDescent="0.3">
      <c r="A5" s="1" t="s">
        <v>3</v>
      </c>
      <c r="B5" s="1">
        <v>90</v>
      </c>
    </row>
    <row r="6" spans="1:9" ht="19.95" customHeight="1" x14ac:dyDescent="0.3">
      <c r="A6" s="1" t="s">
        <v>3</v>
      </c>
      <c r="B6" s="1">
        <v>92</v>
      </c>
      <c r="D6" s="2" t="s">
        <v>0</v>
      </c>
      <c r="E6" s="2" t="s">
        <v>15</v>
      </c>
      <c r="F6" s="2" t="s">
        <v>11</v>
      </c>
      <c r="G6" s="2" t="s">
        <v>12</v>
      </c>
      <c r="H6" s="2" t="s">
        <v>13</v>
      </c>
      <c r="I6" s="2" t="s">
        <v>14</v>
      </c>
    </row>
    <row r="7" spans="1:9" ht="19.95" customHeight="1" x14ac:dyDescent="0.3">
      <c r="A7" s="1" t="s">
        <v>3</v>
      </c>
      <c r="B7" s="1">
        <v>65</v>
      </c>
      <c r="D7" s="3" t="s">
        <v>10</v>
      </c>
      <c r="E7" s="3">
        <f>H2</f>
        <v>80</v>
      </c>
      <c r="F7" s="4">
        <f>I2-H2</f>
        <v>3.5</v>
      </c>
      <c r="G7" s="4">
        <f>H2-E2</f>
        <v>2</v>
      </c>
      <c r="H7" s="4">
        <f>F2-I2</f>
        <v>1.5</v>
      </c>
      <c r="I7" s="4">
        <f>G2-H2</f>
        <v>2</v>
      </c>
    </row>
    <row r="8" spans="1:9" ht="19.95" customHeight="1" x14ac:dyDescent="0.3">
      <c r="A8" s="1" t="s">
        <v>3</v>
      </c>
      <c r="B8" s="1">
        <v>68</v>
      </c>
      <c r="D8" s="3" t="s">
        <v>3</v>
      </c>
      <c r="E8" s="3">
        <f>H3</f>
        <v>67.25</v>
      </c>
      <c r="F8" s="4">
        <f t="shared" ref="F8:F9" si="0">I3-H3</f>
        <v>23.25</v>
      </c>
      <c r="G8" s="4">
        <f t="shared" ref="G8:G9" si="1">H3-E3</f>
        <v>2.25</v>
      </c>
      <c r="H8" s="4">
        <f t="shared" ref="H8:H9" si="2">F3-I3</f>
        <v>1.5</v>
      </c>
      <c r="I8" s="4">
        <f t="shared" ref="I8:I9" si="3">G3-H3</f>
        <v>11.75</v>
      </c>
    </row>
    <row r="9" spans="1:9" ht="19.95" customHeight="1" x14ac:dyDescent="0.3">
      <c r="A9" s="1" t="s">
        <v>4</v>
      </c>
      <c r="B9" s="1">
        <v>70</v>
      </c>
      <c r="D9" s="3" t="s">
        <v>4</v>
      </c>
      <c r="E9" s="3">
        <f>H4</f>
        <v>64.5</v>
      </c>
      <c r="F9" s="4">
        <f t="shared" si="0"/>
        <v>3.5</v>
      </c>
      <c r="G9" s="4">
        <f t="shared" si="1"/>
        <v>1.5</v>
      </c>
      <c r="H9" s="4">
        <f t="shared" si="2"/>
        <v>2</v>
      </c>
      <c r="I9" s="4">
        <f t="shared" si="3"/>
        <v>1.5</v>
      </c>
    </row>
    <row r="10" spans="1:9" ht="19.95" customHeight="1" x14ac:dyDescent="0.3">
      <c r="A10" s="1" t="s">
        <v>4</v>
      </c>
      <c r="B10" s="1">
        <v>63</v>
      </c>
    </row>
    <row r="11" spans="1:9" ht="19.95" customHeight="1" x14ac:dyDescent="0.3">
      <c r="A11" s="1" t="s">
        <v>4</v>
      </c>
      <c r="B11" s="1">
        <v>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4466-F430-4347-B559-954EEF48B205}">
  <dimension ref="A1:B11"/>
  <sheetViews>
    <sheetView showGridLines="0" tabSelected="1" zoomScaleNormal="100" workbookViewId="0">
      <selection sqref="A1:B11"/>
    </sheetView>
  </sheetViews>
  <sheetFormatPr defaultRowHeight="19.95" customHeight="1" x14ac:dyDescent="0.3"/>
  <cols>
    <col min="1" max="1" width="12.3320312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78</v>
      </c>
    </row>
    <row r="3" spans="1:2" ht="19.95" customHeight="1" x14ac:dyDescent="0.3">
      <c r="A3" s="1" t="s">
        <v>2</v>
      </c>
      <c r="B3" s="1">
        <v>82</v>
      </c>
    </row>
    <row r="4" spans="1:2" ht="19.95" customHeight="1" x14ac:dyDescent="0.3">
      <c r="A4" s="1" t="s">
        <v>2</v>
      </c>
      <c r="B4" s="1">
        <v>85</v>
      </c>
    </row>
    <row r="5" spans="1:2" ht="19.95" customHeight="1" x14ac:dyDescent="0.3">
      <c r="A5" s="1" t="s">
        <v>3</v>
      </c>
      <c r="B5" s="1">
        <v>90</v>
      </c>
    </row>
    <row r="6" spans="1:2" ht="19.95" customHeight="1" x14ac:dyDescent="0.3">
      <c r="A6" s="1" t="s">
        <v>3</v>
      </c>
      <c r="B6" s="1">
        <v>92</v>
      </c>
    </row>
    <row r="7" spans="1:2" ht="19.95" customHeight="1" x14ac:dyDescent="0.3">
      <c r="A7" s="1" t="s">
        <v>3</v>
      </c>
      <c r="B7" s="1">
        <v>65</v>
      </c>
    </row>
    <row r="8" spans="1:2" ht="19.95" customHeight="1" x14ac:dyDescent="0.3">
      <c r="A8" s="1" t="s">
        <v>3</v>
      </c>
      <c r="B8" s="1">
        <v>68</v>
      </c>
    </row>
    <row r="9" spans="1:2" ht="19.95" customHeight="1" x14ac:dyDescent="0.3">
      <c r="A9" s="1" t="s">
        <v>4</v>
      </c>
      <c r="B9" s="1">
        <v>70</v>
      </c>
    </row>
    <row r="10" spans="1:2" ht="19.95" customHeight="1" x14ac:dyDescent="0.3">
      <c r="A10" s="1" t="s">
        <v>4</v>
      </c>
      <c r="B10" s="1">
        <v>63</v>
      </c>
    </row>
    <row r="11" spans="1:2" ht="19.95" customHeight="1" x14ac:dyDescent="0.3">
      <c r="A11" s="1" t="s">
        <v>4</v>
      </c>
      <c r="B11" s="1">
        <v>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</vt:lpstr>
      <vt:lpstr>Built-in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2025-07-24T11:30:45Z</dcterms:created>
  <dcterms:modified xsi:type="dcterms:W3CDTF">2025-07-24T17:09:31Z</dcterms:modified>
</cp:coreProperties>
</file>