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1"/>
  <workbookPr/>
  <mc:AlternateContent xmlns:mc="http://schemas.openxmlformats.org/markup-compatibility/2006">
    <mc:Choice Requires="x15">
      <x15ac:absPath xmlns:x15ac="http://schemas.microsoft.com/office/spreadsheetml/2010/11/ac" url="D:\ExcelInsider\061\"/>
    </mc:Choice>
  </mc:AlternateContent>
  <xr:revisionPtr revIDLastSave="0" documentId="13_ncr:1_{44DAECFF-3214-442E-B39B-B77DA79E401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ogistic Regression" sheetId="1" r:id="rId1"/>
    <sheet name="Logistic Regression Results" sheetId="4" r:id="rId2"/>
  </sheets>
  <definedNames>
    <definedName name="solver_adj" localSheetId="0" hidden="1">'Logistic Regression'!$C$19:$C$22</definedName>
    <definedName name="solver_adj" localSheetId="1" hidden="1">'Logistic Regression Results'!$C$19:$C$22</definedName>
    <definedName name="solver_cvg" localSheetId="0" hidden="1">0.0001</definedName>
    <definedName name="solver_cvg" localSheetId="1" hidden="1">0.0001</definedName>
    <definedName name="solver_drv" localSheetId="0" hidden="1">2</definedName>
    <definedName name="solver_drv" localSheetId="1" hidden="1">2</definedName>
    <definedName name="solver_eng" localSheetId="0" hidden="1">1</definedName>
    <definedName name="solver_eng" localSheetId="1" hidden="1">1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2</definedName>
    <definedName name="solver_neg" localSheetId="1" hidden="1">2</definedName>
    <definedName name="solver_nod" localSheetId="0" hidden="1">2147483647</definedName>
    <definedName name="solver_nod" localSheetId="1" hidden="1">2147483647</definedName>
    <definedName name="solver_num" localSheetId="0" hidden="1">0</definedName>
    <definedName name="solver_num" localSheetId="1" hidden="1">0</definedName>
    <definedName name="solver_nwt" localSheetId="0" hidden="1">1</definedName>
    <definedName name="solver_nwt" localSheetId="1" hidden="1">1</definedName>
    <definedName name="solver_opt" localSheetId="0" hidden="1">'Logistic Regression'!$H$17</definedName>
    <definedName name="solver_opt" localSheetId="1" hidden="1">'Logistic Regression Results'!$H$17</definedName>
    <definedName name="solver_pre" localSheetId="0" hidden="1">0.000001</definedName>
    <definedName name="solver_pre" localSheetId="1" hidden="1">0.000001</definedName>
    <definedName name="solver_rbv" localSheetId="0" hidden="1">2</definedName>
    <definedName name="solver_rbv" localSheetId="1" hidden="1">2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1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4" l="1"/>
  <c r="E16" i="4"/>
  <c r="F16" i="4" s="1"/>
  <c r="G16" i="4" s="1"/>
  <c r="H16" i="4" s="1"/>
  <c r="E15" i="4"/>
  <c r="F15" i="4" s="1"/>
  <c r="G15" i="4" s="1"/>
  <c r="H15" i="4" s="1"/>
  <c r="E14" i="4"/>
  <c r="F14" i="4" s="1"/>
  <c r="G14" i="4" s="1"/>
  <c r="H14" i="4" s="1"/>
  <c r="E13" i="4"/>
  <c r="F13" i="4" s="1"/>
  <c r="G13" i="4" s="1"/>
  <c r="H13" i="4" s="1"/>
  <c r="E12" i="4"/>
  <c r="F12" i="4" s="1"/>
  <c r="G12" i="4" s="1"/>
  <c r="H12" i="4" s="1"/>
  <c r="E11" i="4"/>
  <c r="F11" i="4" s="1"/>
  <c r="G11" i="4" s="1"/>
  <c r="H11" i="4" s="1"/>
  <c r="E10" i="4"/>
  <c r="F10" i="4" s="1"/>
  <c r="G10" i="4" s="1"/>
  <c r="H10" i="4" s="1"/>
  <c r="E9" i="4"/>
  <c r="F9" i="4" s="1"/>
  <c r="G9" i="4" s="1"/>
  <c r="H9" i="4" s="1"/>
  <c r="E8" i="4"/>
  <c r="F8" i="4" s="1"/>
  <c r="G8" i="4" s="1"/>
  <c r="H8" i="4" s="1"/>
  <c r="E7" i="4"/>
  <c r="F7" i="4" s="1"/>
  <c r="G7" i="4" s="1"/>
  <c r="H7" i="4" s="1"/>
  <c r="E6" i="4"/>
  <c r="F6" i="4" s="1"/>
  <c r="G6" i="4" s="1"/>
  <c r="H6" i="4" s="1"/>
  <c r="E5" i="4"/>
  <c r="F5" i="4" s="1"/>
  <c r="G5" i="4" s="1"/>
  <c r="H5" i="4" s="1"/>
  <c r="E4" i="4"/>
  <c r="F4" i="4" s="1"/>
  <c r="G4" i="4" s="1"/>
  <c r="H4" i="4" s="1"/>
  <c r="E3" i="4"/>
  <c r="F3" i="4" s="1"/>
  <c r="G3" i="4" s="1"/>
  <c r="H3" i="4" s="1"/>
  <c r="E2" i="4"/>
  <c r="F2" i="4" s="1"/>
  <c r="G2" i="4" s="1"/>
  <c r="H2" i="4" s="1"/>
  <c r="E3" i="1"/>
  <c r="F3" i="1" s="1"/>
  <c r="G3" i="1" s="1"/>
  <c r="H3" i="1" s="1"/>
  <c r="E4" i="1"/>
  <c r="F4" i="1" s="1"/>
  <c r="G4" i="1" s="1"/>
  <c r="H4" i="1" s="1"/>
  <c r="E5" i="1"/>
  <c r="F5" i="1" s="1"/>
  <c r="G5" i="1" s="1"/>
  <c r="H5" i="1" s="1"/>
  <c r="E6" i="1"/>
  <c r="F6" i="1" s="1"/>
  <c r="G6" i="1" s="1"/>
  <c r="H6" i="1" s="1"/>
  <c r="E7" i="1"/>
  <c r="F7" i="1" s="1"/>
  <c r="G7" i="1" s="1"/>
  <c r="H7" i="1" s="1"/>
  <c r="E8" i="1"/>
  <c r="F8" i="1" s="1"/>
  <c r="G8" i="1" s="1"/>
  <c r="H8" i="1" s="1"/>
  <c r="E9" i="1"/>
  <c r="F9" i="1" s="1"/>
  <c r="G9" i="1" s="1"/>
  <c r="H9" i="1" s="1"/>
  <c r="E10" i="1"/>
  <c r="F10" i="1" s="1"/>
  <c r="G10" i="1" s="1"/>
  <c r="H10" i="1" s="1"/>
  <c r="E11" i="1"/>
  <c r="F11" i="1" s="1"/>
  <c r="G11" i="1" s="1"/>
  <c r="H11" i="1" s="1"/>
  <c r="E12" i="1"/>
  <c r="F12" i="1" s="1"/>
  <c r="G12" i="1" s="1"/>
  <c r="H12" i="1" s="1"/>
  <c r="E13" i="1"/>
  <c r="F13" i="1" s="1"/>
  <c r="G13" i="1" s="1"/>
  <c r="H13" i="1" s="1"/>
  <c r="E14" i="1"/>
  <c r="F14" i="1" s="1"/>
  <c r="G14" i="1" s="1"/>
  <c r="H14" i="1" s="1"/>
  <c r="E15" i="1"/>
  <c r="F15" i="1" s="1"/>
  <c r="G15" i="1" s="1"/>
  <c r="H15" i="1" s="1"/>
  <c r="E16" i="1"/>
  <c r="F16" i="1" s="1"/>
  <c r="G16" i="1" s="1"/>
  <c r="H16" i="1" s="1"/>
  <c r="E2" i="1"/>
  <c r="F2" i="1" s="1"/>
  <c r="G2" i="1" s="1"/>
  <c r="H2" i="1" s="1"/>
  <c r="H17" i="4" l="1"/>
  <c r="H17" i="1"/>
</calcChain>
</file>

<file path=xl/sharedStrings.xml><?xml version="1.0" encoding="utf-8"?>
<sst xmlns="http://schemas.openxmlformats.org/spreadsheetml/2006/main" count="35" uniqueCount="18">
  <si>
    <t>Income ($K)</t>
  </si>
  <si>
    <t>Credit Score</t>
  </si>
  <si>
    <t>Loan Amount ($K)</t>
  </si>
  <si>
    <t>Defaulted</t>
  </si>
  <si>
    <r>
      <t>c</t>
    </r>
    <r>
      <rPr>
        <vertAlign val="subscript"/>
        <sz val="11"/>
        <color theme="1"/>
        <rFont val="Calibri"/>
        <family val="2"/>
        <scheme val="minor"/>
      </rPr>
      <t>0</t>
    </r>
  </si>
  <si>
    <r>
      <t>c</t>
    </r>
    <r>
      <rPr>
        <vertAlign val="subscript"/>
        <sz val="11"/>
        <color theme="1"/>
        <rFont val="Calibri"/>
        <family val="2"/>
        <scheme val="minor"/>
      </rPr>
      <t>1</t>
    </r>
  </si>
  <si>
    <r>
      <t>c</t>
    </r>
    <r>
      <rPr>
        <vertAlign val="subscript"/>
        <sz val="11"/>
        <color theme="1"/>
        <rFont val="Calibri"/>
        <family val="2"/>
        <scheme val="minor"/>
      </rPr>
      <t>2</t>
    </r>
  </si>
  <si>
    <t>Initial Values</t>
  </si>
  <si>
    <t>n</t>
  </si>
  <si>
    <r>
      <t>e</t>
    </r>
    <r>
      <rPr>
        <b/>
        <vertAlign val="superscript"/>
        <sz val="11"/>
        <color theme="1"/>
        <rFont val="Calibri"/>
        <family val="2"/>
        <scheme val="minor"/>
      </rPr>
      <t>n</t>
    </r>
  </si>
  <si>
    <t>P(n)</t>
  </si>
  <si>
    <t>Log likelihood</t>
  </si>
  <si>
    <r>
      <t>c</t>
    </r>
    <r>
      <rPr>
        <vertAlign val="subscript"/>
        <sz val="11"/>
        <color theme="1"/>
        <rFont val="Calibri"/>
        <family val="2"/>
        <scheme val="minor"/>
      </rPr>
      <t>3</t>
    </r>
  </si>
  <si>
    <t>Total</t>
  </si>
  <si>
    <t>Defaulted (y=1)</t>
  </si>
  <si>
    <t>Defaulted (y=0)</t>
  </si>
  <si>
    <t>P(default)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</si>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</sst>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0" fillId="0" borderId="3" xfId="0" applyBorder="1"/>
    <xf numFmtId="43" fontId="0" fillId="0" borderId="1" xfId="0" applyNumberFormat="1" applyBorder="1"/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/>
  </sheetViews>
  <sheetFormatPr defaultRowHeight="15" x14ac:dyDescent="0.25"/>
  <cols>
    <col min="1" max="1" width="12.5703125" customWidth="1"/>
    <col min="2" max="2" width="11.7109375" bestFit="1" customWidth="1"/>
    <col min="3" max="3" width="16.85546875" bestFit="1" customWidth="1"/>
    <col min="4" max="4" width="10.140625" customWidth="1"/>
    <col min="5" max="5" width="7.42578125" customWidth="1"/>
    <col min="6" max="6" width="8" customWidth="1"/>
    <col min="8" max="8" width="13.5703125" bestFit="1" customWidth="1"/>
  </cols>
  <sheetData>
    <row r="1" spans="1:8" ht="17.2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8</v>
      </c>
      <c r="F1" s="4" t="s">
        <v>9</v>
      </c>
      <c r="G1" s="4" t="s">
        <v>10</v>
      </c>
      <c r="H1" s="4" t="s">
        <v>11</v>
      </c>
    </row>
    <row r="2" spans="1:8" x14ac:dyDescent="0.25">
      <c r="A2" s="2">
        <v>50</v>
      </c>
      <c r="B2" s="1">
        <v>700</v>
      </c>
      <c r="C2" s="2">
        <v>20</v>
      </c>
      <c r="D2" s="1">
        <v>0</v>
      </c>
      <c r="E2" s="6">
        <f t="shared" ref="E2:E16" si="0">$C$19+$C$20*A2+$C$21*B2+$C$22*C2</f>
        <v>7.71</v>
      </c>
      <c r="F2" s="1">
        <f>EXP(E2)</f>
        <v>2230.5422581856619</v>
      </c>
      <c r="G2" s="1">
        <f>IF(D2=1,F2/(1+F2),1-(F2/(1+F2)))</f>
        <v>4.4812057505605463E-4</v>
      </c>
      <c r="H2" s="1">
        <f>LN(G2)</f>
        <v>-7.7104482210110419</v>
      </c>
    </row>
    <row r="3" spans="1:8" x14ac:dyDescent="0.25">
      <c r="A3" s="2">
        <v>30</v>
      </c>
      <c r="B3" s="1">
        <v>650</v>
      </c>
      <c r="C3" s="2">
        <v>15</v>
      </c>
      <c r="D3" s="1">
        <v>1</v>
      </c>
      <c r="E3" s="6">
        <f t="shared" si="0"/>
        <v>6.96</v>
      </c>
      <c r="F3" s="1">
        <f t="shared" ref="F3:F16" si="1">EXP(E3)</f>
        <v>1053.6335572423195</v>
      </c>
      <c r="G3" s="1">
        <f t="shared" ref="G3:G16" si="2">IF(D3=1,F3/(1+F3),1-(F3/(1+F3)))</f>
        <v>0.99905180335564625</v>
      </c>
      <c r="H3" s="1">
        <f t="shared" ref="H3:H16" si="3">LN(G3)</f>
        <v>-9.4864646716139511E-4</v>
      </c>
    </row>
    <row r="4" spans="1:8" x14ac:dyDescent="0.25">
      <c r="A4" s="2">
        <v>45</v>
      </c>
      <c r="B4" s="1">
        <v>720</v>
      </c>
      <c r="C4" s="2">
        <v>25</v>
      </c>
      <c r="D4" s="1">
        <v>1</v>
      </c>
      <c r="E4" s="6">
        <f t="shared" si="0"/>
        <v>7.91</v>
      </c>
      <c r="F4" s="1">
        <f t="shared" si="1"/>
        <v>2724.3904663407816</v>
      </c>
      <c r="G4" s="1">
        <f t="shared" si="2"/>
        <v>0.99963308009903529</v>
      </c>
      <c r="H4" s="1">
        <f t="shared" si="3"/>
        <v>-3.6698723254227568E-4</v>
      </c>
    </row>
    <row r="5" spans="1:8" x14ac:dyDescent="0.25">
      <c r="A5" s="2">
        <v>60</v>
      </c>
      <c r="B5" s="1">
        <v>680</v>
      </c>
      <c r="C5" s="2">
        <v>30</v>
      </c>
      <c r="D5" s="1">
        <v>0</v>
      </c>
      <c r="E5" s="6">
        <f t="shared" si="0"/>
        <v>7.71</v>
      </c>
      <c r="F5" s="1">
        <f t="shared" si="1"/>
        <v>2230.5422581856619</v>
      </c>
      <c r="G5" s="1">
        <f t="shared" si="2"/>
        <v>4.4812057505605463E-4</v>
      </c>
      <c r="H5" s="1">
        <f t="shared" si="3"/>
        <v>-7.7104482210110419</v>
      </c>
    </row>
    <row r="6" spans="1:8" x14ac:dyDescent="0.25">
      <c r="A6" s="2">
        <v>25</v>
      </c>
      <c r="B6" s="1">
        <v>630</v>
      </c>
      <c r="C6" s="2">
        <v>12</v>
      </c>
      <c r="D6" s="1">
        <v>0</v>
      </c>
      <c r="E6" s="6">
        <f t="shared" si="0"/>
        <v>6.68</v>
      </c>
      <c r="F6" s="1">
        <f t="shared" si="1"/>
        <v>796.31911201590538</v>
      </c>
      <c r="G6" s="1">
        <f t="shared" si="2"/>
        <v>1.254202972096885E-3</v>
      </c>
      <c r="H6" s="1">
        <f t="shared" si="3"/>
        <v>-6.6812549901428966</v>
      </c>
    </row>
    <row r="7" spans="1:8" x14ac:dyDescent="0.25">
      <c r="A7" s="2">
        <v>35</v>
      </c>
      <c r="B7" s="1">
        <v>710</v>
      </c>
      <c r="C7" s="2">
        <v>18</v>
      </c>
      <c r="D7" s="1">
        <v>1</v>
      </c>
      <c r="E7" s="6">
        <f t="shared" si="0"/>
        <v>7.6400000000000006</v>
      </c>
      <c r="F7" s="1">
        <f t="shared" si="1"/>
        <v>2079.7438165713702</v>
      </c>
      <c r="G7" s="1">
        <f t="shared" si="2"/>
        <v>0.99951940263282979</v>
      </c>
      <c r="H7" s="1">
        <f t="shared" si="3"/>
        <v>-4.8071289110002277E-4</v>
      </c>
    </row>
    <row r="8" spans="1:8" x14ac:dyDescent="0.25">
      <c r="A8" s="2">
        <v>55</v>
      </c>
      <c r="B8" s="1">
        <v>750</v>
      </c>
      <c r="C8" s="2">
        <v>28</v>
      </c>
      <c r="D8" s="1">
        <v>1</v>
      </c>
      <c r="E8" s="6">
        <f t="shared" si="0"/>
        <v>8.34</v>
      </c>
      <c r="F8" s="1">
        <f t="shared" si="1"/>
        <v>4188.0897414655765</v>
      </c>
      <c r="G8" s="1">
        <f t="shared" si="2"/>
        <v>0.99976128465568515</v>
      </c>
      <c r="H8" s="1">
        <f t="shared" si="3"/>
        <v>-2.3874384135787172E-4</v>
      </c>
    </row>
    <row r="9" spans="1:8" x14ac:dyDescent="0.25">
      <c r="A9" s="2">
        <v>20</v>
      </c>
      <c r="B9" s="1">
        <v>600</v>
      </c>
      <c r="C9" s="2">
        <v>10</v>
      </c>
      <c r="D9" s="1">
        <v>1</v>
      </c>
      <c r="E9" s="6">
        <f t="shared" si="0"/>
        <v>6.31</v>
      </c>
      <c r="F9" s="1">
        <f t="shared" si="1"/>
        <v>550.04494881203891</v>
      </c>
      <c r="G9" s="1">
        <f t="shared" si="2"/>
        <v>0.99818526600750845</v>
      </c>
      <c r="H9" s="1">
        <f t="shared" si="3"/>
        <v>-1.8163826170685951E-3</v>
      </c>
    </row>
    <row r="10" spans="1:8" x14ac:dyDescent="0.25">
      <c r="A10" s="2">
        <v>40</v>
      </c>
      <c r="B10" s="1">
        <v>680</v>
      </c>
      <c r="C10" s="2">
        <v>22</v>
      </c>
      <c r="D10" s="1">
        <v>0</v>
      </c>
      <c r="E10" s="6">
        <f t="shared" si="0"/>
        <v>7.43</v>
      </c>
      <c r="F10" s="1">
        <f t="shared" si="1"/>
        <v>1685.8075733666619</v>
      </c>
      <c r="G10" s="1">
        <f t="shared" si="2"/>
        <v>5.9283584908509379E-4</v>
      </c>
      <c r="H10" s="1">
        <f t="shared" si="3"/>
        <v>-7.4305930116457475</v>
      </c>
    </row>
    <row r="11" spans="1:8" x14ac:dyDescent="0.25">
      <c r="A11" s="2">
        <v>65</v>
      </c>
      <c r="B11" s="1">
        <v>770</v>
      </c>
      <c r="C11" s="2">
        <v>35</v>
      </c>
      <c r="D11" s="1">
        <v>0</v>
      </c>
      <c r="E11" s="6">
        <f t="shared" si="0"/>
        <v>8.7099999999999991</v>
      </c>
      <c r="F11" s="1">
        <f t="shared" si="1"/>
        <v>6063.2424880360832</v>
      </c>
      <c r="G11" s="1">
        <f t="shared" si="2"/>
        <v>1.6490105762967389E-4</v>
      </c>
      <c r="H11" s="1">
        <f t="shared" si="3"/>
        <v>-8.7101649146553477</v>
      </c>
    </row>
    <row r="12" spans="1:8" x14ac:dyDescent="0.25">
      <c r="A12" s="2">
        <v>30</v>
      </c>
      <c r="B12" s="1">
        <v>640</v>
      </c>
      <c r="C12" s="2">
        <v>14</v>
      </c>
      <c r="D12" s="1">
        <v>0</v>
      </c>
      <c r="E12" s="6">
        <f t="shared" si="0"/>
        <v>6.85</v>
      </c>
      <c r="F12" s="1">
        <f t="shared" si="1"/>
        <v>943.88090667157815</v>
      </c>
      <c r="G12" s="1">
        <f t="shared" si="2"/>
        <v>1.0583344344660128E-3</v>
      </c>
      <c r="H12" s="1">
        <f t="shared" si="3"/>
        <v>-6.8510588948658055</v>
      </c>
    </row>
    <row r="13" spans="1:8" x14ac:dyDescent="0.25">
      <c r="A13" s="2">
        <v>48</v>
      </c>
      <c r="B13" s="1">
        <v>700</v>
      </c>
      <c r="C13" s="2">
        <v>24</v>
      </c>
      <c r="D13" s="1">
        <v>0</v>
      </c>
      <c r="E13" s="6">
        <f t="shared" si="0"/>
        <v>7.73</v>
      </c>
      <c r="F13" s="1">
        <f t="shared" si="1"/>
        <v>2275.6022007873194</v>
      </c>
      <c r="G13" s="1">
        <f t="shared" si="2"/>
        <v>4.3925109079401281E-4</v>
      </c>
      <c r="H13" s="1">
        <f t="shared" si="3"/>
        <v>-7.7304393475899342</v>
      </c>
    </row>
    <row r="14" spans="1:8" x14ac:dyDescent="0.25">
      <c r="A14" s="2">
        <v>22</v>
      </c>
      <c r="B14" s="1">
        <v>610</v>
      </c>
      <c r="C14" s="2">
        <v>13</v>
      </c>
      <c r="D14" s="1">
        <v>1</v>
      </c>
      <c r="E14" s="6">
        <f t="shared" si="0"/>
        <v>6.4600000000000009</v>
      </c>
      <c r="F14" s="1">
        <f t="shared" si="1"/>
        <v>639.06105656955333</v>
      </c>
      <c r="G14" s="1">
        <f t="shared" si="2"/>
        <v>0.99843764904967103</v>
      </c>
      <c r="H14" s="1">
        <f t="shared" si="3"/>
        <v>-1.5635726932682801E-3</v>
      </c>
    </row>
    <row r="15" spans="1:8" x14ac:dyDescent="0.25">
      <c r="A15" s="2">
        <v>38</v>
      </c>
      <c r="B15" s="1">
        <v>690</v>
      </c>
      <c r="C15" s="2">
        <v>20</v>
      </c>
      <c r="D15" s="1">
        <v>1</v>
      </c>
      <c r="E15" s="6">
        <f t="shared" si="0"/>
        <v>7.49</v>
      </c>
      <c r="F15" s="1">
        <f t="shared" si="1"/>
        <v>1790.0520918436703</v>
      </c>
      <c r="G15" s="1">
        <f t="shared" si="2"/>
        <v>0.99944166894723274</v>
      </c>
      <c r="H15" s="1">
        <f t="shared" si="3"/>
        <v>-5.5848697759064848E-4</v>
      </c>
    </row>
    <row r="16" spans="1:8" x14ac:dyDescent="0.25">
      <c r="A16" s="2">
        <v>52</v>
      </c>
      <c r="B16" s="1">
        <v>730</v>
      </c>
      <c r="C16" s="2">
        <v>27</v>
      </c>
      <c r="D16" s="1">
        <v>1</v>
      </c>
      <c r="E16" s="6">
        <f t="shared" si="0"/>
        <v>8.1</v>
      </c>
      <c r="F16" s="1">
        <f t="shared" si="1"/>
        <v>3294.4680752838403</v>
      </c>
      <c r="G16" s="1">
        <f t="shared" si="2"/>
        <v>0.99969655296997106</v>
      </c>
      <c r="H16" s="1">
        <f t="shared" si="3"/>
        <v>-3.034930793948839E-4</v>
      </c>
    </row>
    <row r="17" spans="1:8" x14ac:dyDescent="0.25">
      <c r="G17" s="3" t="s">
        <v>13</v>
      </c>
      <c r="H17" s="1">
        <f>SUM(H2:H16)</f>
        <v>-52.8306846267213</v>
      </c>
    </row>
    <row r="19" spans="1:8" ht="18" x14ac:dyDescent="0.35">
      <c r="A19" s="7" t="s">
        <v>7</v>
      </c>
      <c r="B19" s="5" t="s">
        <v>4</v>
      </c>
      <c r="C19" s="1">
        <v>0.01</v>
      </c>
    </row>
    <row r="20" spans="1:8" ht="18" x14ac:dyDescent="0.35">
      <c r="A20" s="8"/>
      <c r="B20" s="5" t="s">
        <v>5</v>
      </c>
      <c r="C20" s="1">
        <v>0.01</v>
      </c>
    </row>
    <row r="21" spans="1:8" ht="18" x14ac:dyDescent="0.35">
      <c r="A21" s="8"/>
      <c r="B21" s="5" t="s">
        <v>6</v>
      </c>
      <c r="C21" s="1">
        <v>0.01</v>
      </c>
    </row>
    <row r="22" spans="1:8" ht="18" x14ac:dyDescent="0.35">
      <c r="A22" s="9"/>
      <c r="B22" s="5" t="s">
        <v>12</v>
      </c>
      <c r="C22" s="1">
        <v>0.01</v>
      </c>
    </row>
  </sheetData>
  <mergeCells count="1">
    <mergeCell ref="A19:A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3D5B2-CAEA-4496-B242-F90DE92AEE41}">
  <dimension ref="A1:H27"/>
  <sheetViews>
    <sheetView showGridLines="0" tabSelected="1" workbookViewId="0"/>
  </sheetViews>
  <sheetFormatPr defaultRowHeight="15" x14ac:dyDescent="0.25"/>
  <cols>
    <col min="1" max="1" width="12.5703125" customWidth="1"/>
    <col min="2" max="2" width="11.7109375" bestFit="1" customWidth="1"/>
    <col min="3" max="3" width="16.85546875" bestFit="1" customWidth="1"/>
    <col min="4" max="4" width="14.85546875" bestFit="1" customWidth="1"/>
    <col min="5" max="5" width="7.42578125" customWidth="1"/>
    <col min="6" max="6" width="8" customWidth="1"/>
    <col min="8" max="8" width="13.5703125" bestFit="1" customWidth="1"/>
  </cols>
  <sheetData>
    <row r="1" spans="1:8" ht="17.2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8</v>
      </c>
      <c r="F1" s="4" t="s">
        <v>9</v>
      </c>
      <c r="G1" s="4" t="s">
        <v>10</v>
      </c>
      <c r="H1" s="4" t="s">
        <v>11</v>
      </c>
    </row>
    <row r="2" spans="1:8" x14ac:dyDescent="0.25">
      <c r="A2" s="2">
        <v>50</v>
      </c>
      <c r="B2" s="1">
        <v>700</v>
      </c>
      <c r="C2" s="2">
        <v>20</v>
      </c>
      <c r="D2" s="1">
        <v>0</v>
      </c>
      <c r="E2" s="6">
        <f t="shared" ref="E2:E16" si="0">$C$19+$C$20*A2+$C$21*B2+$C$22*C2</f>
        <v>-9.0552729927689324</v>
      </c>
      <c r="F2" s="1">
        <f>EXP(E2)</f>
        <v>1.1677366396235023E-4</v>
      </c>
      <c r="G2" s="1">
        <f>IF(D2=1,F2/(1+F2),1-(F2/(1+F2)))</f>
        <v>0.99988323997053408</v>
      </c>
      <c r="H2" s="1">
        <f>LN(G2)</f>
        <v>-1.1676684644880292E-4</v>
      </c>
    </row>
    <row r="3" spans="1:8" x14ac:dyDescent="0.25">
      <c r="A3" s="2">
        <v>30</v>
      </c>
      <c r="B3" s="1">
        <v>650</v>
      </c>
      <c r="C3" s="2">
        <v>15</v>
      </c>
      <c r="D3" s="1">
        <v>1</v>
      </c>
      <c r="E3" s="6">
        <f t="shared" si="0"/>
        <v>1.4547886842280118</v>
      </c>
      <c r="F3" s="1">
        <f t="shared" ref="F3:F16" si="1">EXP(E3)</f>
        <v>4.2835781823246979</v>
      </c>
      <c r="G3" s="1">
        <f t="shared" ref="G3:G16" si="2">IF(D3=1,F3/(1+F3),1-(F3/(1+F3)))</f>
        <v>0.81073432331420248</v>
      </c>
      <c r="H3" s="1">
        <f t="shared" ref="H3:H16" si="3">LN(G3)</f>
        <v>-0.2098148700110056</v>
      </c>
    </row>
    <row r="4" spans="1:8" x14ac:dyDescent="0.25">
      <c r="A4" s="2">
        <v>45</v>
      </c>
      <c r="B4" s="1">
        <v>720</v>
      </c>
      <c r="C4" s="2">
        <v>25</v>
      </c>
      <c r="D4" s="1">
        <v>1</v>
      </c>
      <c r="E4" s="6">
        <f t="shared" si="0"/>
        <v>5.1652360449127031</v>
      </c>
      <c r="F4" s="1">
        <f t="shared" si="1"/>
        <v>175.07878015010829</v>
      </c>
      <c r="G4" s="1">
        <f t="shared" si="2"/>
        <v>0.99432072394443272</v>
      </c>
      <c r="H4" s="1">
        <f t="shared" si="3"/>
        <v>-5.6954644652193413E-3</v>
      </c>
    </row>
    <row r="5" spans="1:8" x14ac:dyDescent="0.25">
      <c r="A5" s="2">
        <v>60</v>
      </c>
      <c r="B5" s="1">
        <v>680</v>
      </c>
      <c r="C5" s="2">
        <v>30</v>
      </c>
      <c r="D5" s="1">
        <v>0</v>
      </c>
      <c r="E5" s="6">
        <f t="shared" si="0"/>
        <v>-18.716936610357937</v>
      </c>
      <c r="F5" s="1">
        <f t="shared" si="1"/>
        <v>7.4359714214938171E-9</v>
      </c>
      <c r="G5" s="1">
        <f t="shared" si="2"/>
        <v>0.99999999256402861</v>
      </c>
      <c r="H5" s="1">
        <f t="shared" si="3"/>
        <v>-7.4359714218342259E-9</v>
      </c>
    </row>
    <row r="6" spans="1:8" x14ac:dyDescent="0.25">
      <c r="A6" s="2">
        <v>25</v>
      </c>
      <c r="B6" s="1">
        <v>630</v>
      </c>
      <c r="C6" s="2">
        <v>12</v>
      </c>
      <c r="D6" s="1">
        <v>0</v>
      </c>
      <c r="E6" s="6">
        <f t="shared" si="0"/>
        <v>1.1851844640534903</v>
      </c>
      <c r="F6" s="1">
        <f t="shared" si="1"/>
        <v>3.2712902012639677</v>
      </c>
      <c r="G6" s="1">
        <f t="shared" si="2"/>
        <v>0.23412129658248892</v>
      </c>
      <c r="H6" s="1">
        <f t="shared" si="3"/>
        <v>-1.4519159364637015</v>
      </c>
    </row>
    <row r="7" spans="1:8" x14ac:dyDescent="0.25">
      <c r="A7" s="2">
        <v>35</v>
      </c>
      <c r="B7" s="1">
        <v>710</v>
      </c>
      <c r="C7" s="2">
        <v>18</v>
      </c>
      <c r="D7" s="1">
        <v>1</v>
      </c>
      <c r="E7" s="6">
        <f t="shared" si="0"/>
        <v>10.447357247835566</v>
      </c>
      <c r="F7" s="1">
        <f t="shared" si="1"/>
        <v>34453.203013407066</v>
      </c>
      <c r="G7" s="1">
        <f t="shared" si="2"/>
        <v>0.99997097596483042</v>
      </c>
      <c r="H7" s="1">
        <f t="shared" si="3"/>
        <v>-2.9024456375036915E-5</v>
      </c>
    </row>
    <row r="8" spans="1:8" x14ac:dyDescent="0.25">
      <c r="A8" s="2">
        <v>55</v>
      </c>
      <c r="B8" s="1">
        <v>750</v>
      </c>
      <c r="C8" s="2">
        <v>28</v>
      </c>
      <c r="D8" s="1">
        <v>1</v>
      </c>
      <c r="E8" s="6">
        <f t="shared" si="0"/>
        <v>1.3610225564947669</v>
      </c>
      <c r="F8" s="1">
        <f t="shared" si="1"/>
        <v>3.9001794172276139</v>
      </c>
      <c r="G8" s="1">
        <f t="shared" si="2"/>
        <v>0.79592583967756581</v>
      </c>
      <c r="H8" s="1">
        <f t="shared" si="3"/>
        <v>-0.22824926371221102</v>
      </c>
    </row>
    <row r="9" spans="1:8" x14ac:dyDescent="0.25">
      <c r="A9" s="2">
        <v>20</v>
      </c>
      <c r="B9" s="1">
        <v>600</v>
      </c>
      <c r="C9" s="2">
        <v>10</v>
      </c>
      <c r="D9" s="1">
        <v>1</v>
      </c>
      <c r="E9" s="6">
        <f t="shared" si="0"/>
        <v>-0.54426722767639202</v>
      </c>
      <c r="F9" s="1">
        <f t="shared" si="1"/>
        <v>0.58026683106333399</v>
      </c>
      <c r="G9" s="1">
        <f t="shared" si="2"/>
        <v>0.36719547588863999</v>
      </c>
      <c r="H9" s="1">
        <f t="shared" si="3"/>
        <v>-1.0018609408764063</v>
      </c>
    </row>
    <row r="10" spans="1:8" x14ac:dyDescent="0.25">
      <c r="A10" s="2">
        <v>40</v>
      </c>
      <c r="B10" s="1">
        <v>680</v>
      </c>
      <c r="C10" s="2">
        <v>22</v>
      </c>
      <c r="D10" s="1">
        <v>0</v>
      </c>
      <c r="E10" s="6">
        <f t="shared" si="0"/>
        <v>0.53414965302163608</v>
      </c>
      <c r="F10" s="1">
        <f t="shared" si="1"/>
        <v>1.7059969359451173</v>
      </c>
      <c r="G10" s="1">
        <f t="shared" si="2"/>
        <v>0.3695495684849075</v>
      </c>
      <c r="H10" s="1">
        <f t="shared" si="3"/>
        <v>-0.99547039742907772</v>
      </c>
    </row>
    <row r="11" spans="1:8" x14ac:dyDescent="0.25">
      <c r="A11" s="2">
        <v>65</v>
      </c>
      <c r="B11" s="1">
        <v>770</v>
      </c>
      <c r="C11" s="2">
        <v>35</v>
      </c>
      <c r="D11" s="1">
        <v>0</v>
      </c>
      <c r="E11" s="6">
        <f t="shared" si="0"/>
        <v>-1.7403575605698265</v>
      </c>
      <c r="F11" s="1">
        <f t="shared" si="1"/>
        <v>0.175457652661302</v>
      </c>
      <c r="G11" s="1">
        <f t="shared" si="2"/>
        <v>0.85073247661108331</v>
      </c>
      <c r="H11" s="1">
        <f t="shared" si="3"/>
        <v>-0.1616575633905887</v>
      </c>
    </row>
    <row r="12" spans="1:8" x14ac:dyDescent="0.25">
      <c r="A12" s="2">
        <v>30</v>
      </c>
      <c r="B12" s="1">
        <v>640</v>
      </c>
      <c r="C12" s="2">
        <v>14</v>
      </c>
      <c r="D12" s="1">
        <v>0</v>
      </c>
      <c r="E12" s="6">
        <f t="shared" si="0"/>
        <v>-1.4468460159331151</v>
      </c>
      <c r="F12" s="1">
        <f t="shared" si="1"/>
        <v>0.23531128698008633</v>
      </c>
      <c r="G12" s="1">
        <f t="shared" si="2"/>
        <v>0.809512558121814</v>
      </c>
      <c r="H12" s="1">
        <f t="shared" si="3"/>
        <v>-0.21132299255449635</v>
      </c>
    </row>
    <row r="13" spans="1:8" x14ac:dyDescent="0.25">
      <c r="A13" s="2">
        <v>48</v>
      </c>
      <c r="B13" s="1">
        <v>700</v>
      </c>
      <c r="C13" s="2">
        <v>24</v>
      </c>
      <c r="D13" s="1">
        <v>0</v>
      </c>
      <c r="E13" s="6">
        <f t="shared" si="0"/>
        <v>-3.669875017777148</v>
      </c>
      <c r="F13" s="1">
        <f t="shared" si="1"/>
        <v>2.5479654251511975E-2</v>
      </c>
      <c r="G13" s="1">
        <f t="shared" si="2"/>
        <v>0.97515342781704495</v>
      </c>
      <c r="H13" s="1">
        <f t="shared" si="3"/>
        <v>-2.5160458500733344E-2</v>
      </c>
    </row>
    <row r="14" spans="1:8" x14ac:dyDescent="0.25">
      <c r="A14" s="2">
        <v>22</v>
      </c>
      <c r="B14" s="1">
        <v>610</v>
      </c>
      <c r="C14" s="2">
        <v>13</v>
      </c>
      <c r="D14" s="1">
        <v>1</v>
      </c>
      <c r="E14" s="6">
        <f t="shared" si="0"/>
        <v>1.297331183310277</v>
      </c>
      <c r="F14" s="1">
        <f t="shared" si="1"/>
        <v>3.6595170432502058</v>
      </c>
      <c r="G14" s="1">
        <f t="shared" si="2"/>
        <v>0.78538548293355759</v>
      </c>
      <c r="H14" s="1">
        <f t="shared" si="3"/>
        <v>-0.24158062066889793</v>
      </c>
    </row>
    <row r="15" spans="1:8" x14ac:dyDescent="0.25">
      <c r="A15" s="2">
        <v>38</v>
      </c>
      <c r="B15" s="1">
        <v>690</v>
      </c>
      <c r="C15" s="2">
        <v>20</v>
      </c>
      <c r="D15" s="1">
        <v>1</v>
      </c>
      <c r="E15" s="6">
        <f t="shared" si="0"/>
        <v>3.7749270280544227</v>
      </c>
      <c r="F15" s="1">
        <f t="shared" si="1"/>
        <v>43.594327036792841</v>
      </c>
      <c r="G15" s="1">
        <f t="shared" si="2"/>
        <v>0.97757562303440648</v>
      </c>
      <c r="H15" s="1">
        <f t="shared" si="3"/>
        <v>-2.2679626396971419E-2</v>
      </c>
    </row>
    <row r="16" spans="1:8" x14ac:dyDescent="0.25">
      <c r="A16" s="2">
        <v>52</v>
      </c>
      <c r="B16" s="1">
        <v>730</v>
      </c>
      <c r="C16" s="2">
        <v>27</v>
      </c>
      <c r="D16" s="1">
        <v>1</v>
      </c>
      <c r="E16" s="6">
        <f t="shared" si="0"/>
        <v>3.1382047145786629E-2</v>
      </c>
      <c r="F16" s="1">
        <f t="shared" si="1"/>
        <v>1.0318796552666136</v>
      </c>
      <c r="G16" s="1">
        <f t="shared" si="2"/>
        <v>0.50784486797335215</v>
      </c>
      <c r="H16" s="1">
        <f t="shared" si="3"/>
        <v>-0.67757925604622538</v>
      </c>
    </row>
    <row r="17" spans="1:8" x14ac:dyDescent="0.25">
      <c r="G17" s="3" t="s">
        <v>13</v>
      </c>
      <c r="H17" s="1">
        <f>SUM(H2:H16)</f>
        <v>-5.23313318925433</v>
      </c>
    </row>
    <row r="18" spans="1:8" x14ac:dyDescent="0.25">
      <c r="C18" s="3" t="s">
        <v>14</v>
      </c>
      <c r="D18" s="3" t="s">
        <v>15</v>
      </c>
    </row>
    <row r="19" spans="1:8" ht="18" x14ac:dyDescent="0.35">
      <c r="A19" s="7" t="s">
        <v>7</v>
      </c>
      <c r="B19" s="5" t="s">
        <v>4</v>
      </c>
      <c r="C19" s="1">
        <v>-113.57943334439824</v>
      </c>
      <c r="D19" s="1">
        <v>113.579433344398</v>
      </c>
    </row>
    <row r="20" spans="1:8" ht="18" x14ac:dyDescent="0.35">
      <c r="A20" s="8"/>
      <c r="B20" s="5" t="s">
        <v>5</v>
      </c>
      <c r="C20" s="1">
        <v>-1.2509117588901331</v>
      </c>
      <c r="D20" s="1">
        <v>1.25091175889013</v>
      </c>
    </row>
    <row r="21" spans="1:8" ht="18" x14ac:dyDescent="0.35">
      <c r="A21" s="8"/>
      <c r="B21" s="5" t="s">
        <v>6</v>
      </c>
      <c r="C21" s="1">
        <v>0.21807410858582615</v>
      </c>
      <c r="D21" s="1">
        <v>-0.21807410858582599</v>
      </c>
    </row>
    <row r="22" spans="1:8" ht="18" x14ac:dyDescent="0.35">
      <c r="A22" s="9"/>
      <c r="B22" s="5" t="s">
        <v>12</v>
      </c>
      <c r="C22" s="1">
        <v>0.72089361430288301</v>
      </c>
      <c r="D22" s="1">
        <v>-0.72089361430288301</v>
      </c>
    </row>
    <row r="24" spans="1:8" x14ac:dyDescent="0.25">
      <c r="B24" s="7" t="s">
        <v>17</v>
      </c>
      <c r="C24" s="3" t="s">
        <v>0</v>
      </c>
      <c r="D24" s="1">
        <v>52</v>
      </c>
    </row>
    <row r="25" spans="1:8" x14ac:dyDescent="0.25">
      <c r="B25" s="8"/>
      <c r="C25" s="3" t="s">
        <v>1</v>
      </c>
      <c r="D25" s="1">
        <v>678</v>
      </c>
    </row>
    <row r="26" spans="1:8" x14ac:dyDescent="0.25">
      <c r="B26" s="8"/>
      <c r="C26" s="3" t="s">
        <v>2</v>
      </c>
      <c r="D26" s="1">
        <v>33</v>
      </c>
    </row>
    <row r="27" spans="1:8" x14ac:dyDescent="0.25">
      <c r="B27" s="9"/>
      <c r="C27" s="3" t="s">
        <v>16</v>
      </c>
      <c r="D27" s="1">
        <f>EXP(C19+C20*D24+C21*D25+C22*D26)/(1+EXP(C19+C20*D24+C21*D25+C22*D26))</f>
        <v>9.2655523400562122E-4</v>
      </c>
    </row>
  </sheetData>
  <mergeCells count="2">
    <mergeCell ref="A19:A22"/>
    <mergeCell ref="B24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Logistic Regression</vt:lpstr>
      <vt:lpstr>Logistic Regression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2024-11-21T05:56:53Z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2024-11-17T04:49:37Z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d1dd03a3-a33d-4cbd-87b4-bdfbe38f3bcf</vt:lpwstr>
  </property>
  <property fmtid="{D5CDD505-2E9C-101B-9397-08002B2CF9AE}" pid="8" name="MSIP_Label_defa4170-0d19-0005-0004-bc88714345d2_ContentBits">
    <vt:lpwstr>0</vt:lpwstr>
  </property>
</Properties>
</file>