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G:\My Drive\how to do bank reconciliation in excel\"/>
    </mc:Choice>
  </mc:AlternateContent>
  <xr:revisionPtr revIDLastSave="0" documentId="13_ncr:1_{D4DAEA6A-3DC8-4BD9-A1BA-FE89299B63EB}" xr6:coauthVersionLast="47" xr6:coauthVersionMax="47" xr10:uidLastSave="{00000000-0000-0000-0000-000000000000}"/>
  <bookViews>
    <workbookView xWindow="-120" yWindow="-120" windowWidth="29040" windowHeight="15720" activeTab="2" xr2:uid="{33B81742-9D20-4B11-A06D-0ED3169E420C}"/>
  </bookViews>
  <sheets>
    <sheet name="Bank Statement" sheetId="6" r:id="rId1"/>
    <sheet name="Cash Book" sheetId="5" r:id="rId2"/>
    <sheet name="Reconcili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3" l="1"/>
  <c r="B10" i="3"/>
  <c r="B9" i="3"/>
  <c r="B8" i="3"/>
  <c r="H4" i="5"/>
  <c r="H5" i="5"/>
  <c r="H6" i="5"/>
  <c r="H7" i="5"/>
  <c r="H8" i="5"/>
  <c r="H9" i="5"/>
  <c r="H10" i="5"/>
  <c r="H11" i="5"/>
  <c r="H12" i="5"/>
  <c r="G4" i="5"/>
  <c r="G5" i="5"/>
  <c r="G6" i="5"/>
  <c r="G7" i="5"/>
  <c r="G8" i="5"/>
  <c r="G9" i="5"/>
  <c r="G10" i="5"/>
  <c r="G11" i="5"/>
  <c r="G12" i="5"/>
  <c r="G3" i="5"/>
  <c r="H3" i="5"/>
  <c r="F7" i="6"/>
  <c r="B15" i="3" l="1"/>
  <c r="F8" i="6"/>
  <c r="F9" i="6" s="1"/>
  <c r="F10" i="6" s="1"/>
  <c r="F11" i="6" s="1"/>
  <c r="F12" i="6" s="1"/>
  <c r="F13" i="6" s="1"/>
  <c r="F14" i="6" s="1"/>
  <c r="F15" i="6" s="1"/>
  <c r="F16" i="6" s="1"/>
  <c r="F4" i="6" s="1"/>
  <c r="F3" i="5"/>
  <c r="F4" i="5" s="1"/>
  <c r="F5" i="5" s="1"/>
  <c r="F6" i="5" s="1"/>
  <c r="F7" i="5" s="1"/>
  <c r="F8" i="5" s="1"/>
  <c r="F9" i="5" s="1"/>
  <c r="F10" i="5" s="1"/>
  <c r="F11" i="5" s="1"/>
  <c r="F12" i="5" s="1"/>
  <c r="F13" i="5" s="1"/>
</calcChain>
</file>

<file path=xl/sharedStrings.xml><?xml version="1.0" encoding="utf-8"?>
<sst xmlns="http://schemas.openxmlformats.org/spreadsheetml/2006/main" count="73" uniqueCount="43">
  <si>
    <t>XYZ Company</t>
  </si>
  <si>
    <t>For the Month of August 2025</t>
  </si>
  <si>
    <t>Opening Balance</t>
  </si>
  <si>
    <t>Closing Balance</t>
  </si>
  <si>
    <t>Date</t>
  </si>
  <si>
    <t>Reference</t>
  </si>
  <si>
    <t>Description</t>
  </si>
  <si>
    <t>Debit</t>
  </si>
  <si>
    <t>Credit</t>
  </si>
  <si>
    <t>Balance</t>
  </si>
  <si>
    <t>INV-001</t>
  </si>
  <si>
    <t>BILL-201</t>
  </si>
  <si>
    <t>BILL-202</t>
  </si>
  <si>
    <t>BILL-203</t>
  </si>
  <si>
    <t>BILL-204</t>
  </si>
  <si>
    <t>INV-002</t>
  </si>
  <si>
    <t>BILL-205</t>
  </si>
  <si>
    <t>REC-101</t>
  </si>
  <si>
    <t>BILL-206</t>
  </si>
  <si>
    <t>INV-003</t>
  </si>
  <si>
    <t>Bank Statement</t>
  </si>
  <si>
    <t>Client Revenue</t>
  </si>
  <si>
    <t>Office Supplies Expense</t>
  </si>
  <si>
    <t>Rent Expense</t>
  </si>
  <si>
    <t>Utilities Expense</t>
  </si>
  <si>
    <t>Equipment</t>
  </si>
  <si>
    <t>Service Revenue</t>
  </si>
  <si>
    <t>Marketing Expense</t>
  </si>
  <si>
    <t>Miscellaneous Income</t>
  </si>
  <si>
    <t>Travel Expense</t>
  </si>
  <si>
    <t>Particulars</t>
  </si>
  <si>
    <t>Amount ($)</t>
  </si>
  <si>
    <t>Balance as per Bank Statement</t>
  </si>
  <si>
    <t>Balance as per Cash Book (as on 31-Aug-2025)</t>
  </si>
  <si>
    <t>Add:</t>
  </si>
  <si>
    <t>Less:</t>
  </si>
  <si>
    <t>Debit Discrepancy</t>
  </si>
  <si>
    <t>Credit Discrepancy</t>
  </si>
  <si>
    <t>Bank Reconciliation Statement</t>
  </si>
  <si>
    <t>Office Supplies Expense over-recorded</t>
  </si>
  <si>
    <t>Under-recorded Service Revenue</t>
  </si>
  <si>
    <t>Travel Expense over-recorded</t>
  </si>
  <si>
    <t>Miscellaneous Income over-recorded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</si>
</sst>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[$-409]d/mmm;@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rgb="FFD8D8D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3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165" fontId="4" fillId="0" borderId="0" xfId="0" applyNumberFormat="1" applyFont="1" applyAlignment="1">
      <alignment vertical="center"/>
    </xf>
    <xf numFmtId="164" fontId="0" fillId="0" borderId="0" xfId="0" applyNumberFormat="1"/>
    <xf numFmtId="0" fontId="0" fillId="0" borderId="0" xfId="0" applyNumberFormat="1"/>
    <xf numFmtId="0" fontId="4" fillId="0" borderId="1" xfId="0" applyFont="1" applyBorder="1" applyAlignment="1">
      <alignment vertical="center"/>
    </xf>
    <xf numFmtId="8" fontId="4" fillId="0" borderId="1" xfId="0" applyNumberFormat="1" applyFont="1" applyBorder="1" applyAlignment="1">
      <alignment vertical="center"/>
    </xf>
    <xf numFmtId="16" fontId="4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4" fillId="0" borderId="0" xfId="0" applyFont="1"/>
    <xf numFmtId="165" fontId="4" fillId="0" borderId="1" xfId="0" applyNumberFormat="1" applyFont="1" applyBorder="1"/>
    <xf numFmtId="0" fontId="4" fillId="0" borderId="1" xfId="0" applyFont="1" applyBorder="1"/>
    <xf numFmtId="164" fontId="4" fillId="0" borderId="1" xfId="0" applyNumberFormat="1" applyFont="1" applyBorder="1"/>
    <xf numFmtId="0" fontId="3" fillId="2" borderId="3" xfId="0" applyFont="1" applyFill="1" applyBorder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Continuous"/>
    </xf>
    <xf numFmtId="0" fontId="3" fillId="3" borderId="0" xfId="0" applyFont="1" applyFill="1" applyBorder="1" applyAlignment="1">
      <alignment horizontal="center" vertical="center"/>
    </xf>
  </cellXfs>
  <cellStyles count="4">
    <cellStyle name="Hyperlink 2 2" xfId="3" xr:uid="{87A6E57F-C68C-4DD1-9673-A4966615DB90}"/>
    <cellStyle name="Hyperlink 3" xfId="1" xr:uid="{6E0095F7-5BEF-4384-9D19-649F6BC621E6}"/>
    <cellStyle name="Normal" xfId="0" builtinId="0"/>
    <cellStyle name="Normal 2 2 2" xfId="2" xr:uid="{3073CB25-625B-4688-B4E6-3F9BFE06C0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0F41A-E28E-46F0-AFEE-9A3009D18739}">
  <sheetPr codeName="Sheet6"/>
  <dimension ref="A1:L33"/>
  <sheetViews>
    <sheetView showGridLines="0" workbookViewId="0">
      <selection activeCell="C2" sqref="C2"/>
    </sheetView>
  </sheetViews>
  <sheetFormatPr defaultRowHeight="15" x14ac:dyDescent="0.25"/>
  <cols>
    <col min="1" max="1" width="14.42578125" bestFit="1" customWidth="1"/>
    <col min="2" max="2" width="10.140625" bestFit="1" customWidth="1"/>
    <col min="3" max="3" width="31.140625" bestFit="1" customWidth="1"/>
    <col min="4" max="4" width="17.7109375" customWidth="1"/>
    <col min="5" max="5" width="17.7109375" bestFit="1" customWidth="1"/>
    <col min="6" max="6" width="16.140625" bestFit="1" customWidth="1"/>
  </cols>
  <sheetData>
    <row r="1" spans="1:12" ht="18" customHeight="1" x14ac:dyDescent="0.25">
      <c r="A1" s="2"/>
      <c r="B1" s="2"/>
      <c r="C1" s="1" t="s">
        <v>20</v>
      </c>
      <c r="D1" s="2"/>
      <c r="E1" s="2"/>
      <c r="F1" s="2"/>
    </row>
    <row r="2" spans="1:12" ht="18" customHeight="1" x14ac:dyDescent="0.25">
      <c r="A2" s="2"/>
      <c r="B2" s="2"/>
      <c r="C2" s="1" t="s">
        <v>1</v>
      </c>
      <c r="D2" s="2"/>
      <c r="E2" s="2"/>
      <c r="F2" s="2"/>
    </row>
    <row r="3" spans="1:12" ht="18" customHeight="1" x14ac:dyDescent="0.25">
      <c r="A3" s="2"/>
      <c r="B3" s="2"/>
      <c r="C3" s="2"/>
      <c r="D3" s="2"/>
      <c r="E3" s="1" t="s">
        <v>2</v>
      </c>
      <c r="F3" s="1" t="s">
        <v>3</v>
      </c>
    </row>
    <row r="4" spans="1:12" ht="18" customHeight="1" x14ac:dyDescent="0.25">
      <c r="A4" s="2"/>
      <c r="B4" s="2"/>
      <c r="C4" s="2"/>
      <c r="D4" s="2"/>
      <c r="E4" s="3">
        <v>10000</v>
      </c>
      <c r="F4" s="3">
        <f>F16</f>
        <v>13550</v>
      </c>
    </row>
    <row r="5" spans="1:12" ht="18" customHeight="1" x14ac:dyDescent="0.25">
      <c r="A5" s="4"/>
      <c r="B5" s="4"/>
      <c r="C5" s="4"/>
      <c r="D5" s="4"/>
      <c r="E5" s="4"/>
      <c r="F5" s="4"/>
    </row>
    <row r="6" spans="1:12" ht="18" customHeight="1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</row>
    <row r="7" spans="1:12" ht="18" customHeight="1" x14ac:dyDescent="0.25">
      <c r="A7" s="5">
        <v>45870</v>
      </c>
      <c r="B7" s="14" t="s">
        <v>10</v>
      </c>
      <c r="C7" s="10" t="s">
        <v>21</v>
      </c>
      <c r="D7" s="13"/>
      <c r="E7" s="13">
        <v>1500</v>
      </c>
      <c r="F7" s="13">
        <f>E4+E7-D7</f>
        <v>11500</v>
      </c>
      <c r="H7" s="9"/>
      <c r="I7" s="9"/>
      <c r="L7" s="8"/>
    </row>
    <row r="8" spans="1:12" ht="18" customHeight="1" x14ac:dyDescent="0.25">
      <c r="A8" s="6">
        <v>45874</v>
      </c>
      <c r="B8" s="10" t="s">
        <v>11</v>
      </c>
      <c r="C8" s="10" t="s">
        <v>22</v>
      </c>
      <c r="D8" s="13">
        <v>200</v>
      </c>
      <c r="E8" s="13"/>
      <c r="F8" s="13">
        <f>F7+E8-D8</f>
        <v>11300</v>
      </c>
      <c r="H8" s="9"/>
      <c r="L8" s="8"/>
    </row>
    <row r="9" spans="1:12" ht="18" customHeight="1" x14ac:dyDescent="0.25">
      <c r="A9" s="6">
        <v>45876</v>
      </c>
      <c r="B9" s="10" t="s">
        <v>12</v>
      </c>
      <c r="C9" s="10" t="s">
        <v>23</v>
      </c>
      <c r="D9" s="13">
        <v>1000</v>
      </c>
      <c r="E9" s="13"/>
      <c r="F9" s="13">
        <f t="shared" ref="F9:F16" si="0">F8+E9-D9</f>
        <v>10300</v>
      </c>
      <c r="H9" s="9"/>
      <c r="L9" s="8"/>
    </row>
    <row r="10" spans="1:12" ht="18" customHeight="1" x14ac:dyDescent="0.25">
      <c r="A10" s="6">
        <v>45877</v>
      </c>
      <c r="B10" s="10" t="s">
        <v>13</v>
      </c>
      <c r="C10" s="10" t="s">
        <v>24</v>
      </c>
      <c r="D10" s="13">
        <v>150</v>
      </c>
      <c r="E10" s="13"/>
      <c r="F10" s="13">
        <f t="shared" si="0"/>
        <v>10150</v>
      </c>
      <c r="H10" s="9"/>
      <c r="L10" s="8"/>
    </row>
    <row r="11" spans="1:12" ht="18" customHeight="1" x14ac:dyDescent="0.25">
      <c r="A11" s="6">
        <v>45880</v>
      </c>
      <c r="B11" s="10" t="s">
        <v>14</v>
      </c>
      <c r="C11" s="10" t="s">
        <v>25</v>
      </c>
      <c r="D11" s="13">
        <v>500</v>
      </c>
      <c r="E11" s="13"/>
      <c r="F11" s="13">
        <f t="shared" si="0"/>
        <v>9650</v>
      </c>
      <c r="H11" s="9"/>
      <c r="L11" s="8"/>
    </row>
    <row r="12" spans="1:12" ht="18" customHeight="1" x14ac:dyDescent="0.25">
      <c r="A12" s="6">
        <v>45882</v>
      </c>
      <c r="B12" s="14" t="s">
        <v>15</v>
      </c>
      <c r="C12" s="10" t="s">
        <v>26</v>
      </c>
      <c r="D12" s="13"/>
      <c r="E12" s="13">
        <v>2000</v>
      </c>
      <c r="F12" s="13">
        <f t="shared" si="0"/>
        <v>11650</v>
      </c>
      <c r="H12" s="9"/>
      <c r="L12" s="8"/>
    </row>
    <row r="13" spans="1:12" ht="18" customHeight="1" x14ac:dyDescent="0.25">
      <c r="A13" s="6">
        <v>45887</v>
      </c>
      <c r="B13" s="10" t="s">
        <v>16</v>
      </c>
      <c r="C13" s="10" t="s">
        <v>27</v>
      </c>
      <c r="D13" s="13">
        <v>300</v>
      </c>
      <c r="E13" s="13"/>
      <c r="F13" s="13">
        <f t="shared" si="0"/>
        <v>11350</v>
      </c>
      <c r="H13" s="9"/>
      <c r="L13" s="8"/>
    </row>
    <row r="14" spans="1:12" ht="18" customHeight="1" x14ac:dyDescent="0.25">
      <c r="A14" s="6">
        <v>45890</v>
      </c>
      <c r="B14" s="10" t="s">
        <v>17</v>
      </c>
      <c r="C14" s="10" t="s">
        <v>28</v>
      </c>
      <c r="D14" s="13"/>
      <c r="E14" s="13">
        <v>100</v>
      </c>
      <c r="F14" s="13">
        <f t="shared" si="0"/>
        <v>11450</v>
      </c>
      <c r="H14" s="9"/>
      <c r="L14" s="8"/>
    </row>
    <row r="15" spans="1:12" ht="18" customHeight="1" x14ac:dyDescent="0.25">
      <c r="A15" s="6">
        <v>45896</v>
      </c>
      <c r="B15" s="10" t="s">
        <v>18</v>
      </c>
      <c r="C15" s="10" t="s">
        <v>29</v>
      </c>
      <c r="D15" s="13">
        <v>400</v>
      </c>
      <c r="E15" s="13"/>
      <c r="F15" s="13">
        <f t="shared" si="0"/>
        <v>11050</v>
      </c>
      <c r="H15" s="9"/>
      <c r="L15" s="8"/>
    </row>
    <row r="16" spans="1:12" ht="18" customHeight="1" x14ac:dyDescent="0.25">
      <c r="A16" s="15">
        <v>45897</v>
      </c>
      <c r="B16" s="16" t="s">
        <v>19</v>
      </c>
      <c r="C16" s="16" t="s">
        <v>21</v>
      </c>
      <c r="D16" s="17"/>
      <c r="E16" s="17">
        <v>2500</v>
      </c>
      <c r="F16" s="13">
        <f t="shared" si="0"/>
        <v>13550</v>
      </c>
      <c r="H16" s="9"/>
      <c r="L16" s="8"/>
    </row>
    <row r="17" spans="1:1" x14ac:dyDescent="0.25">
      <c r="A17" s="7"/>
    </row>
    <row r="19" spans="1:1" x14ac:dyDescent="0.25">
      <c r="A19" s="7"/>
    </row>
    <row r="21" spans="1:1" x14ac:dyDescent="0.25">
      <c r="A21" s="7"/>
    </row>
    <row r="23" spans="1:1" x14ac:dyDescent="0.25">
      <c r="A23" s="7"/>
    </row>
    <row r="24" spans="1:1" x14ac:dyDescent="0.25">
      <c r="A24" s="7"/>
    </row>
    <row r="25" spans="1:1" x14ac:dyDescent="0.25">
      <c r="A25" s="7"/>
    </row>
    <row r="26" spans="1:1" x14ac:dyDescent="0.25">
      <c r="A26" s="7"/>
    </row>
    <row r="27" spans="1:1" x14ac:dyDescent="0.25">
      <c r="A27" s="7"/>
    </row>
    <row r="28" spans="1:1" x14ac:dyDescent="0.25">
      <c r="A28" s="7"/>
    </row>
    <row r="29" spans="1:1" x14ac:dyDescent="0.25">
      <c r="A29" s="7"/>
    </row>
    <row r="30" spans="1:1" x14ac:dyDescent="0.25">
      <c r="A30" s="7"/>
    </row>
    <row r="31" spans="1:1" x14ac:dyDescent="0.25">
      <c r="A31" s="7"/>
    </row>
    <row r="32" spans="1:1" x14ac:dyDescent="0.25">
      <c r="A32" s="7"/>
    </row>
    <row r="33" spans="1:1" x14ac:dyDescent="0.25">
      <c r="A33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07506-E128-40D5-B78A-DAC07180540F}">
  <sheetPr codeName="Sheet5"/>
  <dimension ref="A1:H13"/>
  <sheetViews>
    <sheetView showGridLines="0" workbookViewId="0">
      <selection activeCell="H4" sqref="H4"/>
    </sheetView>
  </sheetViews>
  <sheetFormatPr defaultRowHeight="15" x14ac:dyDescent="0.25"/>
  <cols>
    <col min="1" max="1" width="16.140625" bestFit="1" customWidth="1"/>
    <col min="2" max="2" width="10.7109375" bestFit="1" customWidth="1"/>
    <col min="3" max="3" width="22.140625" bestFit="1" customWidth="1"/>
    <col min="4" max="5" width="9.140625" bestFit="1" customWidth="1"/>
    <col min="6" max="6" width="10.85546875" bestFit="1" customWidth="1"/>
    <col min="7" max="8" width="18.85546875" bestFit="1" customWidth="1"/>
  </cols>
  <sheetData>
    <row r="1" spans="1:8" ht="18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8" t="s">
        <v>36</v>
      </c>
      <c r="H1" s="18" t="s">
        <v>37</v>
      </c>
    </row>
    <row r="2" spans="1:8" ht="18" customHeight="1" x14ac:dyDescent="0.25">
      <c r="A2" s="10" t="s">
        <v>2</v>
      </c>
      <c r="B2" s="10"/>
      <c r="C2" s="10"/>
      <c r="D2" s="10"/>
      <c r="E2" s="10"/>
      <c r="F2" s="11">
        <v>10000</v>
      </c>
      <c r="G2" s="2"/>
      <c r="H2" s="2"/>
    </row>
    <row r="3" spans="1:8" ht="18" customHeight="1" x14ac:dyDescent="0.25">
      <c r="A3" s="12">
        <v>45870</v>
      </c>
      <c r="B3" s="10" t="s">
        <v>10</v>
      </c>
      <c r="C3" s="10" t="s">
        <v>21</v>
      </c>
      <c r="D3" s="13">
        <v>1500</v>
      </c>
      <c r="E3" s="13"/>
      <c r="F3" s="11">
        <f>F2+D3-E3</f>
        <v>11500</v>
      </c>
      <c r="G3" s="2" t="str">
        <f>IF(D3='Bank Statement'!E7, "Match", "Mismatch")</f>
        <v>Match</v>
      </c>
      <c r="H3" s="2" t="str">
        <f>IF(E3='Bank Statement'!D7, "Match", "Mismatch")</f>
        <v>Match</v>
      </c>
    </row>
    <row r="4" spans="1:8" ht="18" customHeight="1" x14ac:dyDescent="0.25">
      <c r="A4" s="12">
        <v>45874</v>
      </c>
      <c r="B4" s="10" t="s">
        <v>11</v>
      </c>
      <c r="C4" s="10" t="s">
        <v>22</v>
      </c>
      <c r="D4" s="13"/>
      <c r="E4" s="13">
        <v>250</v>
      </c>
      <c r="F4" s="11">
        <f t="shared" ref="F4:F13" si="0">F3+D4-E4</f>
        <v>11250</v>
      </c>
      <c r="G4" s="2" t="str">
        <f>IF(D4='Bank Statement'!E8, "Match", "Mismatch")</f>
        <v>Match</v>
      </c>
      <c r="H4" s="2" t="str">
        <f>IF(E4='Bank Statement'!D8, "Match", "Mismatch")</f>
        <v>Mismatch</v>
      </c>
    </row>
    <row r="5" spans="1:8" ht="18" customHeight="1" x14ac:dyDescent="0.25">
      <c r="A5" s="12">
        <v>45876</v>
      </c>
      <c r="B5" s="10" t="s">
        <v>12</v>
      </c>
      <c r="C5" s="10" t="s">
        <v>23</v>
      </c>
      <c r="D5" s="13"/>
      <c r="E5" s="13">
        <v>1000</v>
      </c>
      <c r="F5" s="11">
        <f t="shared" si="0"/>
        <v>10250</v>
      </c>
      <c r="G5" s="2" t="str">
        <f>IF(D5='Bank Statement'!E9, "Match", "Mismatch")</f>
        <v>Match</v>
      </c>
      <c r="H5" s="2" t="str">
        <f>IF(E5='Bank Statement'!D9, "Match", "Mismatch")</f>
        <v>Match</v>
      </c>
    </row>
    <row r="6" spans="1:8" ht="18" customHeight="1" x14ac:dyDescent="0.25">
      <c r="A6" s="12">
        <v>45877</v>
      </c>
      <c r="B6" s="10" t="s">
        <v>13</v>
      </c>
      <c r="C6" s="10" t="s">
        <v>24</v>
      </c>
      <c r="D6" s="13"/>
      <c r="E6" s="13">
        <v>150</v>
      </c>
      <c r="F6" s="11">
        <f t="shared" si="0"/>
        <v>10100</v>
      </c>
      <c r="G6" s="2" t="str">
        <f>IF(D6='Bank Statement'!E10, "Match", "Mismatch")</f>
        <v>Match</v>
      </c>
      <c r="H6" s="2" t="str">
        <f>IF(E6='Bank Statement'!D10, "Match", "Mismatch")</f>
        <v>Match</v>
      </c>
    </row>
    <row r="7" spans="1:8" ht="18" customHeight="1" x14ac:dyDescent="0.25">
      <c r="A7" s="12">
        <v>45880</v>
      </c>
      <c r="B7" s="10" t="s">
        <v>14</v>
      </c>
      <c r="C7" s="10" t="s">
        <v>25</v>
      </c>
      <c r="D7" s="13"/>
      <c r="E7" s="13">
        <v>500</v>
      </c>
      <c r="F7" s="11">
        <f t="shared" si="0"/>
        <v>9600</v>
      </c>
      <c r="G7" s="2" t="str">
        <f>IF(D7='Bank Statement'!E11, "Match", "Mismatch")</f>
        <v>Match</v>
      </c>
      <c r="H7" s="2" t="str">
        <f>IF(E7='Bank Statement'!D11, "Match", "Mismatch")</f>
        <v>Match</v>
      </c>
    </row>
    <row r="8" spans="1:8" ht="18" customHeight="1" x14ac:dyDescent="0.25">
      <c r="A8" s="12">
        <v>45882</v>
      </c>
      <c r="B8" s="10" t="s">
        <v>15</v>
      </c>
      <c r="C8" s="10" t="s">
        <v>26</v>
      </c>
      <c r="D8" s="13">
        <v>1800</v>
      </c>
      <c r="E8" s="13"/>
      <c r="F8" s="11">
        <f t="shared" si="0"/>
        <v>11400</v>
      </c>
      <c r="G8" s="2" t="str">
        <f>IF(D8='Bank Statement'!E12, "Match", "Mismatch")</f>
        <v>Mismatch</v>
      </c>
      <c r="H8" s="2" t="str">
        <f>IF(E8='Bank Statement'!D12, "Match", "Mismatch")</f>
        <v>Match</v>
      </c>
    </row>
    <row r="9" spans="1:8" ht="18" customHeight="1" x14ac:dyDescent="0.25">
      <c r="A9" s="12">
        <v>45887</v>
      </c>
      <c r="B9" s="10" t="s">
        <v>16</v>
      </c>
      <c r="C9" s="10" t="s">
        <v>27</v>
      </c>
      <c r="D9" s="13"/>
      <c r="E9" s="13">
        <v>300</v>
      </c>
      <c r="F9" s="11">
        <f t="shared" si="0"/>
        <v>11100</v>
      </c>
      <c r="G9" s="2" t="str">
        <f>IF(D9='Bank Statement'!E13, "Match", "Mismatch")</f>
        <v>Match</v>
      </c>
      <c r="H9" s="2" t="str">
        <f>IF(E9='Bank Statement'!D13, "Match", "Mismatch")</f>
        <v>Match</v>
      </c>
    </row>
    <row r="10" spans="1:8" ht="18" customHeight="1" x14ac:dyDescent="0.25">
      <c r="A10" s="12">
        <v>45890</v>
      </c>
      <c r="B10" s="10" t="s">
        <v>17</v>
      </c>
      <c r="C10" s="10" t="s">
        <v>28</v>
      </c>
      <c r="D10" s="13">
        <v>200</v>
      </c>
      <c r="E10" s="13"/>
      <c r="F10" s="11">
        <f t="shared" si="0"/>
        <v>11300</v>
      </c>
      <c r="G10" s="2" t="str">
        <f>IF(D10='Bank Statement'!E14, "Match", "Mismatch")</f>
        <v>Mismatch</v>
      </c>
      <c r="H10" s="2" t="str">
        <f>IF(E10='Bank Statement'!D14, "Match", "Mismatch")</f>
        <v>Match</v>
      </c>
    </row>
    <row r="11" spans="1:8" ht="18" customHeight="1" x14ac:dyDescent="0.25">
      <c r="A11" s="12">
        <v>45896</v>
      </c>
      <c r="B11" s="10" t="s">
        <v>18</v>
      </c>
      <c r="C11" s="10" t="s">
        <v>29</v>
      </c>
      <c r="D11" s="13"/>
      <c r="E11" s="13">
        <v>500</v>
      </c>
      <c r="F11" s="11">
        <f t="shared" si="0"/>
        <v>10800</v>
      </c>
      <c r="G11" s="2" t="str">
        <f>IF(D11='Bank Statement'!E15, "Match", "Mismatch")</f>
        <v>Match</v>
      </c>
      <c r="H11" s="2" t="str">
        <f>IF(E11='Bank Statement'!D15, "Match", "Mismatch")</f>
        <v>Mismatch</v>
      </c>
    </row>
    <row r="12" spans="1:8" ht="18" customHeight="1" x14ac:dyDescent="0.25">
      <c r="A12" s="12">
        <v>45897</v>
      </c>
      <c r="B12" s="10" t="s">
        <v>19</v>
      </c>
      <c r="C12" s="10" t="s">
        <v>21</v>
      </c>
      <c r="D12" s="13">
        <v>2500</v>
      </c>
      <c r="E12" s="13"/>
      <c r="F12" s="11">
        <f t="shared" si="0"/>
        <v>13300</v>
      </c>
      <c r="G12" s="2" t="str">
        <f>IF(D12='Bank Statement'!E16, "Match", "Mismatch")</f>
        <v>Match</v>
      </c>
      <c r="H12" s="2" t="str">
        <f>IF(E12='Bank Statement'!D16, "Match", "Mismatch")</f>
        <v>Match</v>
      </c>
    </row>
    <row r="13" spans="1:8" ht="18" customHeight="1" x14ac:dyDescent="0.25">
      <c r="A13" s="10" t="s">
        <v>3</v>
      </c>
      <c r="B13" s="10"/>
      <c r="C13" s="10"/>
      <c r="D13" s="10"/>
      <c r="E13" s="10"/>
      <c r="F13" s="11">
        <f t="shared" si="0"/>
        <v>13300</v>
      </c>
      <c r="G13" s="2"/>
      <c r="H13" s="2"/>
    </row>
  </sheetData>
  <conditionalFormatting sqref="G3:H12">
    <cfRule type="cellIs" dxfId="0" priority="1" operator="equal">
      <formula>"Mismatch"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03BE6-E430-465F-90FF-854682931FDB}">
  <sheetPr codeName="Sheet3"/>
  <dimension ref="A1:B15"/>
  <sheetViews>
    <sheetView showGridLines="0" tabSelected="1" workbookViewId="0">
      <selection activeCell="B15" sqref="B15"/>
    </sheetView>
  </sheetViews>
  <sheetFormatPr defaultRowHeight="15" x14ac:dyDescent="0.25"/>
  <cols>
    <col min="1" max="1" width="65" bestFit="1" customWidth="1"/>
    <col min="2" max="2" width="12.7109375" bestFit="1" customWidth="1"/>
  </cols>
  <sheetData>
    <row r="1" spans="1:2" ht="15.75" x14ac:dyDescent="0.25">
      <c r="A1" s="20" t="s">
        <v>0</v>
      </c>
    </row>
    <row r="2" spans="1:2" ht="15.75" x14ac:dyDescent="0.25">
      <c r="A2" s="20" t="s">
        <v>38</v>
      </c>
    </row>
    <row r="3" spans="1:2" s="19" customFormat="1" ht="15.75" x14ac:dyDescent="0.25">
      <c r="A3" s="21" t="s">
        <v>1</v>
      </c>
    </row>
    <row r="4" spans="1:2" ht="15.75" x14ac:dyDescent="0.25">
      <c r="A4" s="1" t="s">
        <v>30</v>
      </c>
      <c r="B4" s="1" t="s">
        <v>31</v>
      </c>
    </row>
    <row r="5" spans="1:2" x14ac:dyDescent="0.25">
      <c r="A5" s="16" t="s">
        <v>33</v>
      </c>
      <c r="B5" s="17">
        <v>13300</v>
      </c>
    </row>
    <row r="6" spans="1:2" x14ac:dyDescent="0.25">
      <c r="A6" s="16"/>
      <c r="B6" s="17"/>
    </row>
    <row r="7" spans="1:2" x14ac:dyDescent="0.25">
      <c r="A7" s="16" t="s">
        <v>34</v>
      </c>
      <c r="B7" s="17"/>
    </row>
    <row r="8" spans="1:2" x14ac:dyDescent="0.25">
      <c r="A8" s="16" t="s">
        <v>39</v>
      </c>
      <c r="B8" s="17">
        <f>'Cash Book'!E4-'Bank Statement'!D8</f>
        <v>50</v>
      </c>
    </row>
    <row r="9" spans="1:2" x14ac:dyDescent="0.25">
      <c r="A9" s="16" t="s">
        <v>40</v>
      </c>
      <c r="B9" s="17">
        <f>'Bank Statement'!E12-'Cash Book'!D8</f>
        <v>200</v>
      </c>
    </row>
    <row r="10" spans="1:2" x14ac:dyDescent="0.25">
      <c r="A10" s="16" t="s">
        <v>41</v>
      </c>
      <c r="B10" s="17">
        <f>'Cash Book'!E11-'Bank Statement'!D15</f>
        <v>100</v>
      </c>
    </row>
    <row r="11" spans="1:2" x14ac:dyDescent="0.25">
      <c r="A11" s="16"/>
      <c r="B11" s="17"/>
    </row>
    <row r="12" spans="1:2" x14ac:dyDescent="0.25">
      <c r="A12" s="16" t="s">
        <v>35</v>
      </c>
      <c r="B12" s="17"/>
    </row>
    <row r="13" spans="1:2" x14ac:dyDescent="0.25">
      <c r="A13" s="16" t="s">
        <v>42</v>
      </c>
      <c r="B13" s="17">
        <f>'Bank Statement'!E14-'Cash Book'!D10</f>
        <v>-100</v>
      </c>
    </row>
    <row r="14" spans="1:2" x14ac:dyDescent="0.25">
      <c r="A14" s="16"/>
      <c r="B14" s="17"/>
    </row>
    <row r="15" spans="1:2" x14ac:dyDescent="0.25">
      <c r="A15" s="16" t="s">
        <v>32</v>
      </c>
      <c r="B15" s="17">
        <f>SUM(B5:B14)</f>
        <v>13550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Bank Statement</vt:lpstr>
      <vt:lpstr>Cash Book</vt:lpstr>
      <vt:lpstr>Reconciliation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2025-08-14T03:36:46Z</dcterms:created>
  <dcterms:modified xsi:type="dcterms:W3CDTF">2025-08-14T05:14:54Z</dcterms:modified>
</cp:coreProperties>
</file>