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cost benefit analysis excel​\"/>
    </mc:Choice>
  </mc:AlternateContent>
  <xr:revisionPtr revIDLastSave="0" documentId="13_ncr:1_{6C894004-94B5-4228-A9E5-8443763D2488}" xr6:coauthVersionLast="47" xr6:coauthVersionMax="47" xr10:uidLastSave="{00000000-0000-0000-0000-000000000000}"/>
  <bookViews>
    <workbookView xWindow="-105" yWindow="0" windowWidth="14610" windowHeight="15720" activeTab="1" xr2:uid="{46647E7F-E0FE-42DC-B7D1-20D815CA1EA7}"/>
  </bookViews>
  <sheets>
    <sheet name="Cost-Benefit Analysis" sheetId="1" r:id="rId1"/>
    <sheet name="Summar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2" l="1"/>
  <c r="B13" i="2"/>
  <c r="G11" i="2"/>
  <c r="B3" i="2"/>
  <c r="C3" i="2"/>
  <c r="D3" i="2"/>
  <c r="E3" i="2"/>
  <c r="F3" i="2"/>
  <c r="G3" i="2"/>
  <c r="B4" i="2"/>
  <c r="C4" i="2"/>
  <c r="D4" i="2"/>
  <c r="E4" i="2"/>
  <c r="F4" i="2"/>
  <c r="G4" i="2"/>
  <c r="B5" i="2"/>
  <c r="G5" i="2" s="1"/>
  <c r="G7" i="2" s="1"/>
  <c r="C5" i="2"/>
  <c r="C7" i="2" s="1"/>
  <c r="D5" i="2"/>
  <c r="D7" i="2" s="1"/>
  <c r="E5" i="2"/>
  <c r="E7" i="2" s="1"/>
  <c r="F5" i="2"/>
  <c r="B6" i="2"/>
  <c r="C6" i="2"/>
  <c r="D6" i="2"/>
  <c r="E6" i="2"/>
  <c r="F6" i="2"/>
  <c r="G6" i="2"/>
  <c r="F7" i="2"/>
  <c r="B9" i="2"/>
  <c r="G9" i="2" s="1"/>
  <c r="C9" i="2"/>
  <c r="C11" i="2" s="1"/>
  <c r="D9" i="2"/>
  <c r="E9" i="2"/>
  <c r="F9" i="2"/>
  <c r="B10" i="2"/>
  <c r="C10" i="2"/>
  <c r="D10" i="2"/>
  <c r="E10" i="2"/>
  <c r="F10" i="2"/>
  <c r="G10" i="2"/>
  <c r="D11" i="2"/>
  <c r="E11" i="2"/>
  <c r="F11" i="2"/>
  <c r="G34" i="1"/>
  <c r="G33" i="1"/>
  <c r="G32" i="1"/>
  <c r="G28" i="1"/>
  <c r="G27" i="1"/>
  <c r="G26" i="1"/>
  <c r="G22" i="1"/>
  <c r="G21" i="1"/>
  <c r="G20" i="1"/>
  <c r="G16" i="1"/>
  <c r="G15" i="1"/>
  <c r="G14" i="1"/>
  <c r="G10" i="1"/>
  <c r="G9" i="1"/>
  <c r="G8" i="1"/>
  <c r="G3" i="1"/>
  <c r="G4" i="1"/>
  <c r="G2" i="1"/>
  <c r="F35" i="1"/>
  <c r="E35" i="1"/>
  <c r="D35" i="1"/>
  <c r="C35" i="1"/>
  <c r="B35" i="1"/>
  <c r="F29" i="1"/>
  <c r="E29" i="1"/>
  <c r="D29" i="1"/>
  <c r="C29" i="1"/>
  <c r="B29" i="1"/>
  <c r="F23" i="1"/>
  <c r="E23" i="1"/>
  <c r="D23" i="1"/>
  <c r="C23" i="1"/>
  <c r="B23" i="1"/>
  <c r="F17" i="1"/>
  <c r="E17" i="1"/>
  <c r="D17" i="1"/>
  <c r="C17" i="1"/>
  <c r="B17" i="1"/>
  <c r="F11" i="1"/>
  <c r="E11" i="1"/>
  <c r="D11" i="1"/>
  <c r="C11" i="1"/>
  <c r="B11" i="1"/>
  <c r="C5" i="1"/>
  <c r="D5" i="1"/>
  <c r="E5" i="1"/>
  <c r="F5" i="1"/>
  <c r="B5" i="1"/>
  <c r="B11" i="2" l="1"/>
  <c r="B7" i="2"/>
  <c r="C16" i="2"/>
  <c r="E16" i="2"/>
  <c r="F16" i="2"/>
  <c r="B16" i="2"/>
  <c r="B18" i="2"/>
  <c r="D16" i="2"/>
</calcChain>
</file>

<file path=xl/sharedStrings.xml><?xml version="1.0" encoding="utf-8"?>
<sst xmlns="http://schemas.openxmlformats.org/spreadsheetml/2006/main" count="93" uniqueCount="46">
  <si>
    <t>Non-Recurring Costs</t>
  </si>
  <si>
    <t>Year 1</t>
  </si>
  <si>
    <t>Year 2</t>
  </si>
  <si>
    <t>Year 3</t>
  </si>
  <si>
    <t>Year 4</t>
  </si>
  <si>
    <t>Year 5</t>
  </si>
  <si>
    <t>Total</t>
  </si>
  <si>
    <t>Software Development</t>
  </si>
  <si>
    <t>Hardware Purchase</t>
  </si>
  <si>
    <t>Initial Training</t>
  </si>
  <si>
    <t>Total Non-Recurring</t>
  </si>
  <si>
    <t>Recurring Costs</t>
  </si>
  <si>
    <t>Cloud Hosting</t>
  </si>
  <si>
    <t>Software Maintenance</t>
  </si>
  <si>
    <t>Customer Support</t>
  </si>
  <si>
    <t>Total Recurring</t>
  </si>
  <si>
    <t>Quantitative Benefits</t>
  </si>
  <si>
    <t>Increased Revenue</t>
  </si>
  <si>
    <t>New Subscriptions</t>
  </si>
  <si>
    <t>Market Expansion</t>
  </si>
  <si>
    <t>Total Quantitative</t>
  </si>
  <si>
    <t>Cost Savings</t>
  </si>
  <si>
    <t>Reduced Overtime</t>
  </si>
  <si>
    <t>Efficiency Gains</t>
  </si>
  <si>
    <t>Paperless Operations</t>
  </si>
  <si>
    <t>Total Cost Savings</t>
  </si>
  <si>
    <t>Cost Avoidance</t>
  </si>
  <si>
    <t>Legacy System Decommission</t>
  </si>
  <si>
    <t>Avoided Penalties</t>
  </si>
  <si>
    <t>Reduced Downtime</t>
  </si>
  <si>
    <t>Total Avoidance</t>
  </si>
  <si>
    <t>Other Benefits</t>
  </si>
  <si>
    <t>Reduced Employee Turnover</t>
  </si>
  <si>
    <t>Faster Onboarding Time</t>
  </si>
  <si>
    <t>Fewer Customer Support Tickets</t>
  </si>
  <si>
    <t>Total Other Benefits</t>
  </si>
  <si>
    <t>Year</t>
  </si>
  <si>
    <t>Net Flow</t>
  </si>
  <si>
    <t>NPV</t>
  </si>
  <si>
    <t>Quantitative Analysis</t>
  </si>
  <si>
    <t>Benefits</t>
  </si>
  <si>
    <t>Costs</t>
  </si>
  <si>
    <t>Total Benefits</t>
  </si>
  <si>
    <t>Total Costs</t>
  </si>
  <si>
    <t>Net Benefits</t>
  </si>
  <si>
    <t>Benefit-Cost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</si>
</sst>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8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18">
    <xf numFmtId="0" fontId="0" fillId="0" borderId="0" xfId="0"/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0" fillId="0" borderId="2" xfId="0" applyBorder="1"/>
    <xf numFmtId="0" fontId="4" fillId="5" borderId="3" xfId="0" applyFont="1" applyFill="1" applyBorder="1" applyAlignment="1">
      <alignment horizontal="center" vertical="center"/>
    </xf>
    <xf numFmtId="8" fontId="6" fillId="0" borderId="2" xfId="0" applyNumberFormat="1" applyFont="1" applyBorder="1"/>
    <xf numFmtId="0" fontId="7" fillId="5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/>
    <xf numFmtId="0" fontId="1" fillId="2" borderId="2" xfId="1" applyBorder="1" applyAlignment="1">
      <alignment vertical="center"/>
    </xf>
    <xf numFmtId="0" fontId="2" fillId="3" borderId="2" xfId="2" applyBorder="1" applyAlignment="1">
      <alignment vertical="center"/>
    </xf>
    <xf numFmtId="0" fontId="3" fillId="4" borderId="2" xfId="3" applyBorder="1" applyAlignment="1">
      <alignment vertical="center"/>
    </xf>
    <xf numFmtId="0" fontId="7" fillId="5" borderId="3" xfId="0" applyFont="1" applyFill="1" applyBorder="1" applyAlignment="1">
      <alignment horizontal="center" vertical="center"/>
    </xf>
    <xf numFmtId="2" fontId="6" fillId="0" borderId="2" xfId="0" applyNumberFormat="1" applyFont="1" applyBorder="1"/>
    <xf numFmtId="164" fontId="6" fillId="0" borderId="2" xfId="0" applyNumberFormat="1" applyFont="1" applyBorder="1" applyAlignment="1">
      <alignment vertical="center"/>
    </xf>
    <xf numFmtId="164" fontId="6" fillId="0" borderId="2" xfId="0" applyNumberFormat="1" applyFont="1" applyBorder="1"/>
    <xf numFmtId="164" fontId="5" fillId="0" borderId="2" xfId="0" applyNumberFormat="1" applyFont="1" applyBorder="1" applyAlignment="1">
      <alignment vertical="center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Cost-Benefit</a:t>
            </a:r>
            <a:r>
              <a:rPr lang="en-US" baseline="0"/>
              <a:t> Analysis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Summary!$A$7</c:f>
              <c:strCache>
                <c:ptCount val="1"/>
                <c:pt idx="0">
                  <c:v>Total Benefits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Summary!$B$7:$F$7</c:f>
              <c:numCache>
                <c:formatCode>"$"#,##0.00</c:formatCode>
                <c:ptCount val="5"/>
                <c:pt idx="0">
                  <c:v>67100</c:v>
                </c:pt>
                <c:pt idx="1">
                  <c:v>90000</c:v>
                </c:pt>
                <c:pt idx="2">
                  <c:v>123050</c:v>
                </c:pt>
                <c:pt idx="3">
                  <c:v>156000</c:v>
                </c:pt>
                <c:pt idx="4">
                  <c:v>189000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03-4943-B4C1-32ED1C54F456}"/>
            </c:ext>
          </c:extLst>
        </c:ser>
        <c:ser>
          <c:idx val="1"/>
          <c:order val="1"/>
          <c:tx>
            <c:strRef>
              <c:f>Summary!$A$11</c:f>
              <c:strCache>
                <c:ptCount val="1"/>
                <c:pt idx="0">
                  <c:v>Total Costs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Summary!$B$11:$F$11</c:f>
              <c:numCache>
                <c:formatCode>"$"#,##0.00</c:formatCode>
                <c:ptCount val="5"/>
                <c:pt idx="0">
                  <c:v>113000</c:v>
                </c:pt>
                <c:pt idx="1">
                  <c:v>49000</c:v>
                </c:pt>
                <c:pt idx="2">
                  <c:v>26000</c:v>
                </c:pt>
                <c:pt idx="3">
                  <c:v>27500</c:v>
                </c:pt>
                <c:pt idx="4">
                  <c:v>29000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03-4943-B4C1-32ED1C54F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807887"/>
        <c:axId val="71808367"/>
      </c:lineChart>
      <c:catAx>
        <c:axId val="7180788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808367"/>
        <c:crosses val="autoZero"/>
        <c:auto val="1"/>
        <c:lblAlgn val="ctr"/>
        <c:lblOffset val="100"/>
        <c:noMultiLvlLbl val="0"/>
      </c:catAx>
      <c:valAx>
        <c:axId val="718083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807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1</xdr:row>
      <xdr:rowOff>104775</xdr:rowOff>
    </xdr:from>
    <xdr:to>
      <xdr:col>14</xdr:col>
      <xdr:colOff>495300</xdr:colOff>
      <xdr:row>15</xdr:row>
      <xdr:rowOff>161925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3725A49-A4A0-50B6-A2B5-56CBC9D06D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5740B-4037-44B1-B098-CB80B7F4173D}">
  <dimension ref="A1:G35"/>
  <sheetViews>
    <sheetView showGridLines="0" zoomScaleNormal="100" workbookViewId="0">
      <selection activeCell="G35" sqref="G35"/>
    </sheetView>
  </sheetViews>
  <sheetFormatPr defaultRowHeight="15" x14ac:dyDescent="0.25"/>
  <cols>
    <col min="1" max="1" width="30.28515625" bestFit="1" customWidth="1"/>
    <col min="2" max="3" width="10.28515625" bestFit="1" customWidth="1"/>
    <col min="4" max="4" width="10.140625" bestFit="1" customWidth="1"/>
    <col min="5" max="6" width="11.140625" bestFit="1" customWidth="1"/>
    <col min="7" max="7" width="11.28515625" bestFit="1" customWidth="1"/>
    <col min="9" max="9" width="22.28515625" bestFit="1" customWidth="1"/>
    <col min="10" max="10" width="11.85546875" bestFit="1" customWidth="1"/>
    <col min="11" max="11" width="9.85546875" customWidth="1"/>
    <col min="12" max="12" width="14.5703125" bestFit="1" customWidth="1"/>
    <col min="13" max="13" width="18.85546875" bestFit="1" customWidth="1"/>
    <col min="14" max="14" width="9.5703125" bestFit="1" customWidth="1"/>
  </cols>
  <sheetData>
    <row r="1" spans="1:7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17">
        <v>50000</v>
      </c>
      <c r="C2" s="17">
        <v>20000</v>
      </c>
      <c r="D2" s="17">
        <v>0</v>
      </c>
      <c r="E2" s="17">
        <v>0</v>
      </c>
      <c r="F2" s="17">
        <v>0</v>
      </c>
      <c r="G2" s="17">
        <f>SUM(B2:F2)</f>
        <v>70000</v>
      </c>
    </row>
    <row r="3" spans="1:7" x14ac:dyDescent="0.25">
      <c r="A3" s="3" t="s">
        <v>8</v>
      </c>
      <c r="B3" s="17">
        <v>30000</v>
      </c>
      <c r="C3" s="17">
        <v>0</v>
      </c>
      <c r="D3" s="17">
        <v>0</v>
      </c>
      <c r="E3" s="17">
        <v>0</v>
      </c>
      <c r="F3" s="17">
        <v>0</v>
      </c>
      <c r="G3" s="17">
        <f t="shared" ref="G3:G4" si="0">SUM(B3:F3)</f>
        <v>30000</v>
      </c>
    </row>
    <row r="4" spans="1:7" x14ac:dyDescent="0.25">
      <c r="A4" s="3" t="s">
        <v>9</v>
      </c>
      <c r="B4" s="17">
        <v>10000</v>
      </c>
      <c r="C4" s="17">
        <v>5000</v>
      </c>
      <c r="D4" s="17">
        <v>0</v>
      </c>
      <c r="E4" s="17">
        <v>0</v>
      </c>
      <c r="F4" s="17">
        <v>0</v>
      </c>
      <c r="G4" s="17">
        <f t="shared" si="0"/>
        <v>15000</v>
      </c>
    </row>
    <row r="5" spans="1:7" x14ac:dyDescent="0.25">
      <c r="A5" s="3" t="s">
        <v>10</v>
      </c>
      <c r="B5" s="17">
        <f>SUM(B2:B4)</f>
        <v>90000</v>
      </c>
      <c r="C5" s="17">
        <f t="shared" ref="C5:F5" si="1">SUM(C2:C4)</f>
        <v>25000</v>
      </c>
      <c r="D5" s="17">
        <f t="shared" si="1"/>
        <v>0</v>
      </c>
      <c r="E5" s="17">
        <f t="shared" si="1"/>
        <v>0</v>
      </c>
      <c r="F5" s="17">
        <f t="shared" si="1"/>
        <v>0</v>
      </c>
      <c r="G5" s="17"/>
    </row>
    <row r="6" spans="1:7" x14ac:dyDescent="0.25">
      <c r="A6" s="4"/>
      <c r="B6" s="4"/>
      <c r="C6" s="4"/>
      <c r="D6" s="4"/>
      <c r="E6" s="4"/>
      <c r="F6" s="4"/>
      <c r="G6" s="4"/>
    </row>
    <row r="7" spans="1:7" ht="15.75" x14ac:dyDescent="0.25">
      <c r="A7" s="2" t="s">
        <v>11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</row>
    <row r="8" spans="1:7" x14ac:dyDescent="0.25">
      <c r="A8" s="3" t="s">
        <v>12</v>
      </c>
      <c r="B8" s="17">
        <v>10000</v>
      </c>
      <c r="C8" s="17">
        <v>10000</v>
      </c>
      <c r="D8" s="17">
        <v>11000</v>
      </c>
      <c r="E8" s="17">
        <v>11500</v>
      </c>
      <c r="F8" s="17">
        <v>12000</v>
      </c>
      <c r="G8" s="17">
        <f>SUM(B8:F8)</f>
        <v>54500</v>
      </c>
    </row>
    <row r="9" spans="1:7" x14ac:dyDescent="0.25">
      <c r="A9" s="3" t="s">
        <v>13</v>
      </c>
      <c r="B9" s="17">
        <v>5000</v>
      </c>
      <c r="C9" s="17">
        <v>5500</v>
      </c>
      <c r="D9" s="17">
        <v>6000</v>
      </c>
      <c r="E9" s="17">
        <v>6500</v>
      </c>
      <c r="F9" s="17">
        <v>7000</v>
      </c>
      <c r="G9" s="17">
        <f t="shared" ref="G9:G10" si="2">SUM(B9:F9)</f>
        <v>30000</v>
      </c>
    </row>
    <row r="10" spans="1:7" x14ac:dyDescent="0.25">
      <c r="A10" s="3" t="s">
        <v>14</v>
      </c>
      <c r="B10" s="17">
        <v>8000</v>
      </c>
      <c r="C10" s="17">
        <v>8500</v>
      </c>
      <c r="D10" s="17">
        <v>9000</v>
      </c>
      <c r="E10" s="17">
        <v>9500</v>
      </c>
      <c r="F10" s="17">
        <v>10000</v>
      </c>
      <c r="G10" s="17">
        <f t="shared" si="2"/>
        <v>45000</v>
      </c>
    </row>
    <row r="11" spans="1:7" x14ac:dyDescent="0.25">
      <c r="A11" s="3" t="s">
        <v>15</v>
      </c>
      <c r="B11" s="17">
        <f>SUM(B8:B10)</f>
        <v>23000</v>
      </c>
      <c r="C11" s="17">
        <f t="shared" ref="C11" si="3">SUM(C8:C10)</f>
        <v>24000</v>
      </c>
      <c r="D11" s="17">
        <f t="shared" ref="D11" si="4">SUM(D8:D10)</f>
        <v>26000</v>
      </c>
      <c r="E11" s="17">
        <f t="shared" ref="E11" si="5">SUM(E8:E10)</f>
        <v>27500</v>
      </c>
      <c r="F11" s="17">
        <f t="shared" ref="F11" si="6">SUM(F8:F10)</f>
        <v>29000</v>
      </c>
      <c r="G11" s="17"/>
    </row>
    <row r="12" spans="1:7" x14ac:dyDescent="0.25">
      <c r="A12" s="4"/>
      <c r="B12" s="4"/>
      <c r="C12" s="4"/>
      <c r="D12" s="4"/>
      <c r="E12" s="4"/>
      <c r="F12" s="4"/>
      <c r="G12" s="4"/>
    </row>
    <row r="13" spans="1:7" ht="15.75" x14ac:dyDescent="0.25">
      <c r="A13" s="2" t="s">
        <v>16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</row>
    <row r="14" spans="1:7" x14ac:dyDescent="0.25">
      <c r="A14" s="3" t="s">
        <v>17</v>
      </c>
      <c r="B14" s="17">
        <v>20000</v>
      </c>
      <c r="C14" s="17">
        <v>40000</v>
      </c>
      <c r="D14" s="17">
        <v>60000</v>
      </c>
      <c r="E14" s="17">
        <v>80000</v>
      </c>
      <c r="F14" s="17">
        <v>100000</v>
      </c>
      <c r="G14" s="17">
        <f>SUM(B14:F14)</f>
        <v>300000</v>
      </c>
    </row>
    <row r="15" spans="1:7" x14ac:dyDescent="0.25">
      <c r="A15" s="3" t="s">
        <v>18</v>
      </c>
      <c r="B15" s="17">
        <v>10000</v>
      </c>
      <c r="C15" s="17">
        <v>15000</v>
      </c>
      <c r="D15" s="17">
        <v>20000</v>
      </c>
      <c r="E15" s="17">
        <v>25000</v>
      </c>
      <c r="F15" s="17">
        <v>30000</v>
      </c>
      <c r="G15" s="17">
        <f t="shared" ref="G15:G16" si="7">SUM(B15:F15)</f>
        <v>100000</v>
      </c>
    </row>
    <row r="16" spans="1:7" x14ac:dyDescent="0.25">
      <c r="A16" s="3" t="s">
        <v>19</v>
      </c>
      <c r="B16" s="17">
        <v>5000</v>
      </c>
      <c r="C16" s="17">
        <v>10000</v>
      </c>
      <c r="D16" s="17">
        <v>15000</v>
      </c>
      <c r="E16" s="17">
        <v>20000</v>
      </c>
      <c r="F16" s="17">
        <v>25000</v>
      </c>
      <c r="G16" s="17">
        <f t="shared" si="7"/>
        <v>75000</v>
      </c>
    </row>
    <row r="17" spans="1:7" x14ac:dyDescent="0.25">
      <c r="A17" s="3" t="s">
        <v>20</v>
      </c>
      <c r="B17" s="17">
        <f>SUM(B14:B16)</f>
        <v>35000</v>
      </c>
      <c r="C17" s="17">
        <f t="shared" ref="C17" si="8">SUM(C14:C16)</f>
        <v>65000</v>
      </c>
      <c r="D17" s="17">
        <f t="shared" ref="D17" si="9">SUM(D14:D16)</f>
        <v>95000</v>
      </c>
      <c r="E17" s="17">
        <f t="shared" ref="E17" si="10">SUM(E14:E16)</f>
        <v>125000</v>
      </c>
      <c r="F17" s="17">
        <f t="shared" ref="F17" si="11">SUM(F14:F16)</f>
        <v>155000</v>
      </c>
      <c r="G17" s="17"/>
    </row>
    <row r="18" spans="1:7" x14ac:dyDescent="0.25">
      <c r="A18" s="4"/>
      <c r="B18" s="4"/>
      <c r="C18" s="4"/>
      <c r="D18" s="4"/>
      <c r="E18" s="4"/>
      <c r="F18" s="4"/>
      <c r="G18" s="4"/>
    </row>
    <row r="19" spans="1:7" ht="15.75" x14ac:dyDescent="0.25">
      <c r="A19" s="2" t="s">
        <v>21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  <c r="G19" s="2" t="s">
        <v>6</v>
      </c>
    </row>
    <row r="20" spans="1:7" x14ac:dyDescent="0.25">
      <c r="A20" s="3" t="s">
        <v>22</v>
      </c>
      <c r="B20" s="17">
        <v>7000</v>
      </c>
      <c r="C20" s="17">
        <v>7500</v>
      </c>
      <c r="D20" s="17">
        <v>8000</v>
      </c>
      <c r="E20" s="17">
        <v>8500</v>
      </c>
      <c r="F20" s="17">
        <v>9000</v>
      </c>
      <c r="G20" s="17">
        <f>SUM(B20:F20)</f>
        <v>40000</v>
      </c>
    </row>
    <row r="21" spans="1:7" x14ac:dyDescent="0.25">
      <c r="A21" s="3" t="s">
        <v>23</v>
      </c>
      <c r="B21" s="17">
        <v>6000</v>
      </c>
      <c r="C21" s="17">
        <v>7000</v>
      </c>
      <c r="D21" s="17">
        <v>8000</v>
      </c>
      <c r="E21" s="17">
        <v>9000</v>
      </c>
      <c r="F21" s="17">
        <v>10000</v>
      </c>
      <c r="G21" s="17">
        <f t="shared" ref="G21:G22" si="12">SUM(B21:F21)</f>
        <v>40000</v>
      </c>
    </row>
    <row r="22" spans="1:7" x14ac:dyDescent="0.25">
      <c r="A22" s="3" t="s">
        <v>24</v>
      </c>
      <c r="B22" s="17">
        <v>3000</v>
      </c>
      <c r="C22" s="17">
        <v>3500</v>
      </c>
      <c r="D22" s="17">
        <v>4000</v>
      </c>
      <c r="E22" s="17">
        <v>4500</v>
      </c>
      <c r="F22" s="17">
        <v>5000</v>
      </c>
      <c r="G22" s="17">
        <f t="shared" si="12"/>
        <v>20000</v>
      </c>
    </row>
    <row r="23" spans="1:7" x14ac:dyDescent="0.25">
      <c r="A23" s="3" t="s">
        <v>25</v>
      </c>
      <c r="B23" s="17">
        <f>SUM(B20:B22)</f>
        <v>16000</v>
      </c>
      <c r="C23" s="17">
        <f t="shared" ref="C23" si="13">SUM(C20:C22)</f>
        <v>18000</v>
      </c>
      <c r="D23" s="17">
        <f t="shared" ref="D23" si="14">SUM(D20:D22)</f>
        <v>20000</v>
      </c>
      <c r="E23" s="17">
        <f t="shared" ref="E23" si="15">SUM(E20:E22)</f>
        <v>22000</v>
      </c>
      <c r="F23" s="17">
        <f t="shared" ref="F23" si="16">SUM(F20:F22)</f>
        <v>24000</v>
      </c>
      <c r="G23" s="17"/>
    </row>
    <row r="24" spans="1:7" x14ac:dyDescent="0.25">
      <c r="A24" s="4"/>
      <c r="B24" s="4"/>
      <c r="C24" s="4"/>
      <c r="D24" s="4"/>
      <c r="E24" s="4"/>
      <c r="F24" s="4"/>
      <c r="G24" s="4"/>
    </row>
    <row r="25" spans="1:7" ht="15.75" x14ac:dyDescent="0.25">
      <c r="A25" s="2" t="s">
        <v>26</v>
      </c>
      <c r="B25" s="2" t="s">
        <v>1</v>
      </c>
      <c r="C25" s="2" t="s">
        <v>2</v>
      </c>
      <c r="D25" s="2" t="s">
        <v>3</v>
      </c>
      <c r="E25" s="2" t="s">
        <v>4</v>
      </c>
      <c r="F25" s="2" t="s">
        <v>5</v>
      </c>
      <c r="G25" s="2" t="s">
        <v>6</v>
      </c>
    </row>
    <row r="26" spans="1:7" x14ac:dyDescent="0.25">
      <c r="A26" s="3" t="s">
        <v>27</v>
      </c>
      <c r="B26" s="17">
        <v>10000</v>
      </c>
      <c r="C26" s="17">
        <v>0</v>
      </c>
      <c r="D26" s="17">
        <v>0</v>
      </c>
      <c r="E26" s="17">
        <v>0</v>
      </c>
      <c r="F26" s="17">
        <v>0</v>
      </c>
      <c r="G26" s="17">
        <f>SUM(B26:F26)</f>
        <v>10000</v>
      </c>
    </row>
    <row r="27" spans="1:7" x14ac:dyDescent="0.25">
      <c r="A27" s="3" t="s">
        <v>28</v>
      </c>
      <c r="B27" s="17">
        <v>2000</v>
      </c>
      <c r="C27" s="17">
        <v>2500</v>
      </c>
      <c r="D27" s="17">
        <v>3000</v>
      </c>
      <c r="E27" s="17">
        <v>3500</v>
      </c>
      <c r="F27" s="17">
        <v>4000</v>
      </c>
      <c r="G27" s="17">
        <f t="shared" ref="G27:G28" si="17">SUM(B27:F27)</f>
        <v>15000</v>
      </c>
    </row>
    <row r="28" spans="1:7" x14ac:dyDescent="0.25">
      <c r="A28" s="3" t="s">
        <v>29</v>
      </c>
      <c r="B28" s="17">
        <v>4000</v>
      </c>
      <c r="C28" s="17">
        <v>4500</v>
      </c>
      <c r="D28" s="17">
        <v>5000</v>
      </c>
      <c r="E28" s="17">
        <v>5500</v>
      </c>
      <c r="F28" s="17">
        <v>6000</v>
      </c>
      <c r="G28" s="17">
        <f t="shared" si="17"/>
        <v>25000</v>
      </c>
    </row>
    <row r="29" spans="1:7" x14ac:dyDescent="0.25">
      <c r="A29" s="3" t="s">
        <v>30</v>
      </c>
      <c r="B29" s="17">
        <f>SUM(B26:B28)</f>
        <v>16000</v>
      </c>
      <c r="C29" s="17">
        <f t="shared" ref="C29" si="18">SUM(C26:C28)</f>
        <v>7000</v>
      </c>
      <c r="D29" s="17">
        <f t="shared" ref="D29" si="19">SUM(D26:D28)</f>
        <v>8000</v>
      </c>
      <c r="E29" s="17">
        <f t="shared" ref="E29" si="20">SUM(E26:E28)</f>
        <v>9000</v>
      </c>
      <c r="F29" s="17">
        <f t="shared" ref="F29" si="21">SUM(F26:F28)</f>
        <v>10000</v>
      </c>
      <c r="G29" s="17"/>
    </row>
    <row r="30" spans="1:7" x14ac:dyDescent="0.25">
      <c r="A30" s="4"/>
      <c r="B30" s="4"/>
      <c r="C30" s="4"/>
      <c r="D30" s="4"/>
      <c r="E30" s="4"/>
      <c r="F30" s="4"/>
      <c r="G30" s="4"/>
    </row>
    <row r="31" spans="1:7" ht="15.75" x14ac:dyDescent="0.25">
      <c r="A31" s="2" t="s">
        <v>31</v>
      </c>
      <c r="B31" s="2" t="s">
        <v>1</v>
      </c>
      <c r="C31" s="2" t="s">
        <v>2</v>
      </c>
      <c r="D31" s="2" t="s">
        <v>3</v>
      </c>
      <c r="E31" s="2" t="s">
        <v>4</v>
      </c>
      <c r="F31" s="2" t="s">
        <v>5</v>
      </c>
      <c r="G31" s="2" t="s">
        <v>6</v>
      </c>
    </row>
    <row r="32" spans="1:7" x14ac:dyDescent="0.25">
      <c r="A32" s="3" t="s">
        <v>32</v>
      </c>
      <c r="B32" s="17">
        <v>100</v>
      </c>
      <c r="C32" s="17"/>
      <c r="D32" s="17"/>
      <c r="E32" s="17"/>
      <c r="F32" s="17"/>
      <c r="G32" s="17">
        <f>SUM(B32:F32)</f>
        <v>100</v>
      </c>
    </row>
    <row r="33" spans="1:7" x14ac:dyDescent="0.25">
      <c r="A33" s="3" t="s">
        <v>33</v>
      </c>
      <c r="B33" s="17"/>
      <c r="C33" s="17"/>
      <c r="D33" s="17">
        <v>50</v>
      </c>
      <c r="E33" s="17"/>
      <c r="F33" s="17"/>
      <c r="G33" s="17">
        <f t="shared" ref="G33:G34" si="22">SUM(B33:F33)</f>
        <v>50</v>
      </c>
    </row>
    <row r="34" spans="1:7" x14ac:dyDescent="0.25">
      <c r="A34" s="3" t="s">
        <v>34</v>
      </c>
      <c r="B34" s="17"/>
      <c r="C34" s="17"/>
      <c r="D34" s="17"/>
      <c r="E34" s="17"/>
      <c r="F34" s="17"/>
      <c r="G34" s="17">
        <f t="shared" si="22"/>
        <v>0</v>
      </c>
    </row>
    <row r="35" spans="1:7" x14ac:dyDescent="0.25">
      <c r="A35" s="3" t="s">
        <v>35</v>
      </c>
      <c r="B35" s="17">
        <f>SUM(B32:B34)</f>
        <v>100</v>
      </c>
      <c r="C35" s="17">
        <f t="shared" ref="C35" si="23">SUM(C32:C34)</f>
        <v>0</v>
      </c>
      <c r="D35" s="17">
        <f t="shared" ref="D35" si="24">SUM(D32:D34)</f>
        <v>50</v>
      </c>
      <c r="E35" s="17">
        <f t="shared" ref="E35" si="25">SUM(E32:E34)</f>
        <v>0</v>
      </c>
      <c r="F35" s="17">
        <f t="shared" ref="F35" si="26">SUM(F32:F34)</f>
        <v>0</v>
      </c>
      <c r="G35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85005-0D23-490C-83AF-6A96433EA369}">
  <dimension ref="A1:G19"/>
  <sheetViews>
    <sheetView showGridLines="0" tabSelected="1" workbookViewId="0">
      <selection activeCell="P23" sqref="P23"/>
    </sheetView>
  </sheetViews>
  <sheetFormatPr defaultRowHeight="15" x14ac:dyDescent="0.25"/>
  <cols>
    <col min="1" max="1" width="22.28515625" bestFit="1" customWidth="1"/>
    <col min="2" max="2" width="12" bestFit="1" customWidth="1"/>
    <col min="3" max="3" width="13" customWidth="1"/>
    <col min="4" max="4" width="12" bestFit="1" customWidth="1"/>
    <col min="5" max="5" width="13.42578125" customWidth="1"/>
    <col min="6" max="6" width="13" customWidth="1"/>
    <col min="7" max="7" width="11.140625" bestFit="1" customWidth="1"/>
  </cols>
  <sheetData>
    <row r="1" spans="1:7" ht="15.75" x14ac:dyDescent="0.25">
      <c r="A1" s="7" t="s">
        <v>39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pans="1:7" x14ac:dyDescent="0.25">
      <c r="A2" s="10" t="s">
        <v>40</v>
      </c>
      <c r="B2" s="8"/>
      <c r="C2" s="8"/>
      <c r="D2" s="8"/>
      <c r="E2" s="9"/>
      <c r="F2" s="9"/>
      <c r="G2" s="9"/>
    </row>
    <row r="3" spans="1:7" x14ac:dyDescent="0.25">
      <c r="A3" s="8" t="s">
        <v>16</v>
      </c>
      <c r="B3" s="15">
        <f>'Cost-Benefit Analysis'!B17</f>
        <v>35000</v>
      </c>
      <c r="C3" s="15">
        <f>'Cost-Benefit Analysis'!C17</f>
        <v>65000</v>
      </c>
      <c r="D3" s="15">
        <f>'Cost-Benefit Analysis'!D17</f>
        <v>95000</v>
      </c>
      <c r="E3" s="15">
        <f>'Cost-Benefit Analysis'!E17</f>
        <v>125000</v>
      </c>
      <c r="F3" s="15">
        <f>'Cost-Benefit Analysis'!F17</f>
        <v>155000</v>
      </c>
      <c r="G3" s="16">
        <f>SUM(B3:F3)</f>
        <v>475000</v>
      </c>
    </row>
    <row r="4" spans="1:7" x14ac:dyDescent="0.25">
      <c r="A4" s="8" t="s">
        <v>21</v>
      </c>
      <c r="B4" s="15">
        <f>'Cost-Benefit Analysis'!B23</f>
        <v>16000</v>
      </c>
      <c r="C4" s="15">
        <f>'Cost-Benefit Analysis'!C23</f>
        <v>18000</v>
      </c>
      <c r="D4" s="15">
        <f>'Cost-Benefit Analysis'!D23</f>
        <v>20000</v>
      </c>
      <c r="E4" s="15">
        <f>'Cost-Benefit Analysis'!E23</f>
        <v>22000</v>
      </c>
      <c r="F4" s="15">
        <f>'Cost-Benefit Analysis'!F23</f>
        <v>24000</v>
      </c>
      <c r="G4" s="16">
        <f>SUM(B4:F4)</f>
        <v>100000</v>
      </c>
    </row>
    <row r="5" spans="1:7" x14ac:dyDescent="0.25">
      <c r="A5" s="8" t="s">
        <v>26</v>
      </c>
      <c r="B5" s="15">
        <f>'Cost-Benefit Analysis'!B29</f>
        <v>16000</v>
      </c>
      <c r="C5" s="15">
        <f>'Cost-Benefit Analysis'!C29</f>
        <v>7000</v>
      </c>
      <c r="D5" s="15">
        <f>'Cost-Benefit Analysis'!D29</f>
        <v>8000</v>
      </c>
      <c r="E5" s="15">
        <f>'Cost-Benefit Analysis'!E29</f>
        <v>9000</v>
      </c>
      <c r="F5" s="15">
        <f>'Cost-Benefit Analysis'!F29</f>
        <v>10000</v>
      </c>
      <c r="G5" s="16">
        <f>SUM(B5:F5)</f>
        <v>50000</v>
      </c>
    </row>
    <row r="6" spans="1:7" x14ac:dyDescent="0.25">
      <c r="A6" s="8" t="s">
        <v>31</v>
      </c>
      <c r="B6" s="15">
        <f>'Cost-Benefit Analysis'!B35</f>
        <v>100</v>
      </c>
      <c r="C6" s="15">
        <f>'Cost-Benefit Analysis'!C35</f>
        <v>0</v>
      </c>
      <c r="D6" s="15">
        <f>'Cost-Benefit Analysis'!D35</f>
        <v>50</v>
      </c>
      <c r="E6" s="15">
        <f>'Cost-Benefit Analysis'!E35</f>
        <v>0</v>
      </c>
      <c r="F6" s="15">
        <f>'Cost-Benefit Analysis'!F35</f>
        <v>0</v>
      </c>
      <c r="G6" s="16">
        <f>SUM(B6:F6)</f>
        <v>150</v>
      </c>
    </row>
    <row r="7" spans="1:7" x14ac:dyDescent="0.25">
      <c r="A7" s="12" t="s">
        <v>42</v>
      </c>
      <c r="B7" s="15">
        <f t="shared" ref="B7:G7" si="0">SUM(B3:B6)</f>
        <v>67100</v>
      </c>
      <c r="C7" s="15">
        <f t="shared" si="0"/>
        <v>90000</v>
      </c>
      <c r="D7" s="15">
        <f t="shared" si="0"/>
        <v>123050</v>
      </c>
      <c r="E7" s="15">
        <f t="shared" si="0"/>
        <v>156000</v>
      </c>
      <c r="F7" s="15">
        <f t="shared" si="0"/>
        <v>189000</v>
      </c>
      <c r="G7" s="15">
        <f t="shared" si="0"/>
        <v>625150</v>
      </c>
    </row>
    <row r="8" spans="1:7" x14ac:dyDescent="0.25">
      <c r="A8" s="11" t="s">
        <v>41</v>
      </c>
      <c r="B8" s="9"/>
      <c r="C8" s="9"/>
      <c r="D8" s="9"/>
      <c r="E8" s="9"/>
      <c r="F8" s="9"/>
      <c r="G8" s="9"/>
    </row>
    <row r="9" spans="1:7" x14ac:dyDescent="0.25">
      <c r="A9" s="8" t="s">
        <v>0</v>
      </c>
      <c r="B9" s="16">
        <f>'Cost-Benefit Analysis'!B5</f>
        <v>90000</v>
      </c>
      <c r="C9" s="16">
        <f>'Cost-Benefit Analysis'!C5</f>
        <v>25000</v>
      </c>
      <c r="D9" s="16">
        <f>'Cost-Benefit Analysis'!D5</f>
        <v>0</v>
      </c>
      <c r="E9" s="16">
        <f>'Cost-Benefit Analysis'!E5</f>
        <v>0</v>
      </c>
      <c r="F9" s="16">
        <f>'Cost-Benefit Analysis'!F5</f>
        <v>0</v>
      </c>
      <c r="G9" s="16">
        <f>SUM(B9:F9)</f>
        <v>115000</v>
      </c>
    </row>
    <row r="10" spans="1:7" x14ac:dyDescent="0.25">
      <c r="A10" s="8" t="s">
        <v>11</v>
      </c>
      <c r="B10" s="16">
        <f>'Cost-Benefit Analysis'!B11</f>
        <v>23000</v>
      </c>
      <c r="C10" s="16">
        <f>'Cost-Benefit Analysis'!C11</f>
        <v>24000</v>
      </c>
      <c r="D10" s="16">
        <f>'Cost-Benefit Analysis'!D11</f>
        <v>26000</v>
      </c>
      <c r="E10" s="16">
        <f>'Cost-Benefit Analysis'!E11</f>
        <v>27500</v>
      </c>
      <c r="F10" s="16">
        <f>'Cost-Benefit Analysis'!F11</f>
        <v>29000</v>
      </c>
      <c r="G10" s="16">
        <f>SUM(B10:F10)</f>
        <v>129500</v>
      </c>
    </row>
    <row r="11" spans="1:7" x14ac:dyDescent="0.25">
      <c r="A11" s="12" t="s">
        <v>43</v>
      </c>
      <c r="B11" s="15">
        <f>B9+B10</f>
        <v>113000</v>
      </c>
      <c r="C11" s="15">
        <f>C9+C10</f>
        <v>49000</v>
      </c>
      <c r="D11" s="15">
        <f>D9+D10</f>
        <v>26000</v>
      </c>
      <c r="E11" s="15">
        <f>E9+E10</f>
        <v>27500</v>
      </c>
      <c r="F11" s="15">
        <f>F9+F10</f>
        <v>29000</v>
      </c>
      <c r="G11" s="15">
        <f>SUM(B11:F11)</f>
        <v>244500</v>
      </c>
    </row>
    <row r="13" spans="1:7" ht="15.75" x14ac:dyDescent="0.25">
      <c r="A13" s="5" t="s">
        <v>44</v>
      </c>
      <c r="B13" s="6">
        <f>G7-G11</f>
        <v>380650</v>
      </c>
    </row>
    <row r="15" spans="1:7" ht="15.75" x14ac:dyDescent="0.25">
      <c r="A15" s="1" t="s">
        <v>36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</row>
    <row r="16" spans="1:7" ht="15.75" x14ac:dyDescent="0.25">
      <c r="A16" s="5" t="s">
        <v>37</v>
      </c>
      <c r="B16" s="17">
        <f>B7-B11</f>
        <v>-45900</v>
      </c>
      <c r="C16" s="17">
        <f>C7-C11</f>
        <v>41000</v>
      </c>
      <c r="D16" s="17">
        <f>D7-D11</f>
        <v>97050</v>
      </c>
      <c r="E16" s="17">
        <f>E7-E11</f>
        <v>128500</v>
      </c>
      <c r="F16" s="17">
        <f>F7-F11</f>
        <v>160000</v>
      </c>
    </row>
    <row r="18" spans="1:2" ht="15.75" x14ac:dyDescent="0.25">
      <c r="A18" s="5" t="s">
        <v>38</v>
      </c>
      <c r="B18" s="6">
        <f>NPV(0.07,B16:F16)</f>
        <v>284245.32401527051</v>
      </c>
    </row>
    <row r="19" spans="1:2" ht="15.75" x14ac:dyDescent="0.25">
      <c r="A19" s="13" t="s">
        <v>45</v>
      </c>
      <c r="B19" s="14">
        <f>G7/G11</f>
        <v>2.5568507157464211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Cost-Benefit Analysis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2025-09-24T03:48:23Z</dcterms:created>
  <dcterms:modified xsi:type="dcterms:W3CDTF">2025-09-24T14:07:51Z</dcterms:modified>
</cp:coreProperties>
</file>