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ost of goods sold formula in excel​\"/>
    </mc:Choice>
  </mc:AlternateContent>
  <xr:revisionPtr revIDLastSave="0" documentId="13_ncr:1_{FFDAEE4E-0BFC-4A15-89C4-E7A876F091E6}" xr6:coauthVersionLast="47" xr6:coauthVersionMax="47" xr10:uidLastSave="{00000000-0000-0000-0000-000000000000}"/>
  <bookViews>
    <workbookView xWindow="-105" yWindow="0" windowWidth="14610" windowHeight="15720" firstSheet="1" activeTab="1" xr2:uid="{525A70CB-0346-4116-ADBA-CC39278DBEF2}"/>
  </bookViews>
  <sheets>
    <sheet name="Generic COGS" sheetId="5" r:id="rId1"/>
    <sheet name="Transactions" sheetId="1" r:id="rId2"/>
    <sheet name="FIFO" sheetId="2" r:id="rId3"/>
    <sheet name="LIFO" sheetId="3" r:id="rId4"/>
    <sheet name="Weighted Averag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G13" i="4"/>
  <c r="G11" i="4"/>
  <c r="G9" i="4"/>
  <c r="G7" i="4"/>
  <c r="G5" i="4"/>
  <c r="F5" i="4"/>
  <c r="I4" i="4"/>
  <c r="I5" i="4" s="1"/>
  <c r="I6" i="4" s="1"/>
  <c r="I7" i="4" s="1"/>
  <c r="I8" i="4" s="1"/>
  <c r="I9" i="4" s="1"/>
  <c r="I10" i="4" s="1"/>
  <c r="I11" i="4" s="1"/>
  <c r="I12" i="4" s="1"/>
  <c r="I13" i="4" s="1"/>
  <c r="I14" i="4" s="1"/>
  <c r="H4" i="4"/>
  <c r="H5" i="4" s="1"/>
  <c r="H6" i="4" s="1"/>
  <c r="H7" i="4" s="1"/>
  <c r="H8" i="4" s="1"/>
  <c r="H9" i="4" s="1"/>
  <c r="H10" i="4" s="1"/>
  <c r="H11" i="4" s="1"/>
  <c r="H12" i="4" s="1"/>
  <c r="H13" i="4" s="1"/>
  <c r="H14" i="4" s="1"/>
  <c r="I3" i="4"/>
  <c r="H3" i="4"/>
  <c r="G15" i="3"/>
  <c r="B26" i="3"/>
  <c r="G13" i="3"/>
  <c r="G11" i="3"/>
  <c r="B23" i="3"/>
  <c r="G9" i="3"/>
  <c r="B24" i="3"/>
  <c r="G7" i="3"/>
  <c r="G5" i="3"/>
  <c r="B22" i="3"/>
  <c r="D22" i="3" s="1"/>
  <c r="I4" i="3"/>
  <c r="I5" i="3" s="1"/>
  <c r="I6" i="3" s="1"/>
  <c r="H4" i="3"/>
  <c r="H5" i="3" s="1"/>
  <c r="H6" i="3" s="1"/>
  <c r="H7" i="3" s="1"/>
  <c r="H8" i="3" s="1"/>
  <c r="H9" i="3" s="1"/>
  <c r="H10" i="3" s="1"/>
  <c r="H11" i="3" s="1"/>
  <c r="H12" i="3" s="1"/>
  <c r="H13" i="3" s="1"/>
  <c r="H14" i="3" s="1"/>
  <c r="H3" i="3"/>
  <c r="I3" i="3"/>
  <c r="D27" i="3"/>
  <c r="D26" i="3"/>
  <c r="D25" i="3"/>
  <c r="D24" i="3"/>
  <c r="D23" i="3"/>
  <c r="D21" i="3"/>
  <c r="D20" i="3"/>
  <c r="G15" i="2"/>
  <c r="B24" i="2"/>
  <c r="G13" i="2"/>
  <c r="D27" i="2"/>
  <c r="D26" i="2"/>
  <c r="G11" i="2"/>
  <c r="D21" i="2"/>
  <c r="D25" i="2"/>
  <c r="G9" i="2"/>
  <c r="D24" i="2"/>
  <c r="B20" i="2"/>
  <c r="D20" i="2" s="1"/>
  <c r="G7" i="2"/>
  <c r="D23" i="2"/>
  <c r="D22" i="2"/>
  <c r="G5" i="2"/>
  <c r="I3" i="2"/>
  <c r="I4" i="2" s="1"/>
  <c r="H3" i="2"/>
  <c r="H4" i="2" s="1"/>
  <c r="H5" i="2" s="1"/>
  <c r="H6" i="2" s="1"/>
  <c r="H7" i="2" s="1"/>
  <c r="H8" i="2" s="1"/>
  <c r="H9" i="2" s="1"/>
  <c r="H10" i="2" s="1"/>
  <c r="H11" i="2" s="1"/>
  <c r="H12" i="2" s="1"/>
  <c r="H13" i="2" s="1"/>
  <c r="H14" i="2" s="1"/>
  <c r="B11" i="5"/>
  <c r="B8" i="5"/>
  <c r="B7" i="5"/>
  <c r="F7" i="4" l="1"/>
  <c r="F9" i="4"/>
  <c r="F11" i="4"/>
  <c r="F13" i="4"/>
  <c r="I7" i="3"/>
  <c r="I8" i="3" s="1"/>
  <c r="I9" i="3" s="1"/>
  <c r="I10" i="3" s="1"/>
  <c r="I11" i="3" s="1"/>
  <c r="I12" i="3" s="1"/>
  <c r="I13" i="3" s="1"/>
  <c r="I14" i="3" s="1"/>
  <c r="I5" i="2"/>
  <c r="I6" i="2" s="1"/>
  <c r="I7" i="2" s="1"/>
  <c r="I8" i="2" s="1"/>
  <c r="I9" i="2" s="1"/>
  <c r="I10" i="2" s="1"/>
  <c r="I11" i="2" s="1"/>
  <c r="I12" i="2" s="1"/>
  <c r="I13" i="2" s="1"/>
  <c r="I14" i="2" s="1"/>
</calcChain>
</file>

<file path=xl/sharedStrings.xml><?xml version="1.0" encoding="utf-8"?>
<sst xmlns="http://schemas.openxmlformats.org/spreadsheetml/2006/main" count="110" uniqueCount="34">
  <si>
    <t>Date</t>
  </si>
  <si>
    <t>Type</t>
  </si>
  <si>
    <t>Units</t>
  </si>
  <si>
    <t>Unit Cost</t>
  </si>
  <si>
    <t>Total Cost</t>
  </si>
  <si>
    <t>Purchase</t>
  </si>
  <si>
    <t>Sale</t>
  </si>
  <si>
    <t>Beginning Inventory</t>
  </si>
  <si>
    <t>Ending Inventory</t>
  </si>
  <si>
    <t>Units In</t>
  </si>
  <si>
    <t>Unit Cost In</t>
  </si>
  <si>
    <t>Units Out</t>
  </si>
  <si>
    <t>Unit Cost Out</t>
  </si>
  <si>
    <t>COGS</t>
  </si>
  <si>
    <t>Inventory Units</t>
  </si>
  <si>
    <t>Inventory Value</t>
  </si>
  <si>
    <t>Avg Cost at Sale</t>
  </si>
  <si>
    <t>Description</t>
  </si>
  <si>
    <t>Amount (USD)</t>
  </si>
  <si>
    <t>Add: Purchases</t>
  </si>
  <si>
    <t>– Purchase on March 5</t>
  </si>
  <si>
    <t>– Purchase on March 14</t>
  </si>
  <si>
    <t>– Purchase on March 22</t>
  </si>
  <si>
    <t>Total Purchases</t>
  </si>
  <si>
    <t>Goods Available for Sale</t>
  </si>
  <si>
    <t>Less: Ending Inventory</t>
  </si>
  <si>
    <t>Cost of Goods Sold (COGS)</t>
  </si>
  <si>
    <t>Unit Price</t>
  </si>
  <si>
    <t>Total Price</t>
  </si>
  <si>
    <t>Purchase Date</t>
  </si>
  <si>
    <t>10/12/11</t>
  </si>
  <si>
    <t>11/13</t>
  </si>
  <si>
    <t>Total COGS</t>
  </si>
  <si>
    <t>14/13/11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</si>
</sst>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/>
    <xf numFmtId="14" fontId="2" fillId="0" borderId="1" xfId="0" quotePrefix="1" applyNumberFormat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1F86-1D5B-44BF-8C40-67D26FBDA525}">
  <dimension ref="A1:B11"/>
  <sheetViews>
    <sheetView showGridLines="0" workbookViewId="0">
      <selection activeCell="B11" sqref="B11"/>
    </sheetView>
  </sheetViews>
  <sheetFormatPr defaultRowHeight="15" x14ac:dyDescent="0.25"/>
  <cols>
    <col min="1" max="1" width="26.140625" bestFit="1" customWidth="1"/>
    <col min="2" max="2" width="15.140625" bestFit="1" customWidth="1"/>
  </cols>
  <sheetData>
    <row r="1" spans="1:2" ht="18" customHeight="1" x14ac:dyDescent="0.25">
      <c r="A1" s="2" t="s">
        <v>17</v>
      </c>
      <c r="B1" s="2" t="s">
        <v>18</v>
      </c>
    </row>
    <row r="2" spans="1:2" ht="18" customHeight="1" x14ac:dyDescent="0.25">
      <c r="A2" s="7" t="s">
        <v>7</v>
      </c>
      <c r="B2" s="8">
        <v>1000</v>
      </c>
    </row>
    <row r="3" spans="1:2" ht="18" customHeight="1" x14ac:dyDescent="0.25">
      <c r="A3" s="7" t="s">
        <v>19</v>
      </c>
      <c r="B3" s="4"/>
    </row>
    <row r="4" spans="1:2" ht="18" customHeight="1" x14ac:dyDescent="0.25">
      <c r="A4" s="4" t="s">
        <v>20</v>
      </c>
      <c r="B4" s="8">
        <v>600</v>
      </c>
    </row>
    <row r="5" spans="1:2" ht="18" customHeight="1" x14ac:dyDescent="0.25">
      <c r="A5" s="4" t="s">
        <v>21</v>
      </c>
      <c r="B5" s="8">
        <v>880</v>
      </c>
    </row>
    <row r="6" spans="1:2" ht="18" customHeight="1" x14ac:dyDescent="0.25">
      <c r="A6" s="4" t="s">
        <v>22</v>
      </c>
      <c r="B6" s="8">
        <v>910</v>
      </c>
    </row>
    <row r="7" spans="1:2" ht="18" customHeight="1" x14ac:dyDescent="0.25">
      <c r="A7" s="7" t="s">
        <v>23</v>
      </c>
      <c r="B7" s="8">
        <f>SUM(B4:B6)</f>
        <v>2390</v>
      </c>
    </row>
    <row r="8" spans="1:2" ht="18" customHeight="1" x14ac:dyDescent="0.25">
      <c r="A8" s="7" t="s">
        <v>24</v>
      </c>
      <c r="B8" s="8">
        <f>B2+B7</f>
        <v>3390</v>
      </c>
    </row>
    <row r="9" spans="1:2" ht="18" customHeight="1" x14ac:dyDescent="0.25">
      <c r="A9" s="7" t="s">
        <v>25</v>
      </c>
      <c r="B9" s="8">
        <v>1100</v>
      </c>
    </row>
    <row r="10" spans="1:2" ht="18" customHeight="1" x14ac:dyDescent="0.25">
      <c r="A10" s="4"/>
      <c r="B10" s="4"/>
    </row>
    <row r="11" spans="1:2" ht="18" customHeight="1" x14ac:dyDescent="0.25">
      <c r="A11" s="7" t="s">
        <v>26</v>
      </c>
      <c r="B11" s="9">
        <f>B8-B9</f>
        <v>2290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0E11-2571-4B21-A67C-82F732AFF41D}">
  <dimension ref="A1:E15"/>
  <sheetViews>
    <sheetView showGridLines="0" tabSelected="1" workbookViewId="0">
      <selection activeCell="G16" sqref="G16"/>
    </sheetView>
  </sheetViews>
  <sheetFormatPr defaultRowHeight="15" x14ac:dyDescent="0.25"/>
  <cols>
    <col min="1" max="1" width="10.7109375" bestFit="1" customWidth="1"/>
    <col min="2" max="2" width="19.140625" bestFit="1" customWidth="1"/>
    <col min="3" max="3" width="9.28515625" bestFit="1" customWidth="1"/>
    <col min="4" max="4" width="9.85546875" bestFit="1" customWidth="1"/>
    <col min="5" max="5" width="10.7109375" bestFit="1" customWidth="1"/>
  </cols>
  <sheetData>
    <row r="1" spans="1:5" s="1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8" customHeight="1" x14ac:dyDescent="0.25">
      <c r="A2" s="3">
        <v>45657</v>
      </c>
      <c r="B2" s="4" t="s">
        <v>7</v>
      </c>
      <c r="C2" s="4">
        <v>200</v>
      </c>
      <c r="D2" s="4">
        <v>9</v>
      </c>
      <c r="E2" s="5">
        <v>1800</v>
      </c>
    </row>
    <row r="3" spans="1:5" s="1" customFormat="1" ht="18" customHeight="1" x14ac:dyDescent="0.25">
      <c r="A3" s="3">
        <v>45658</v>
      </c>
      <c r="B3" s="4" t="s">
        <v>5</v>
      </c>
      <c r="C3" s="4">
        <v>100</v>
      </c>
      <c r="D3" s="4">
        <v>10</v>
      </c>
      <c r="E3" s="5">
        <v>1000</v>
      </c>
    </row>
    <row r="4" spans="1:5" s="1" customFormat="1" ht="18" customHeight="1" x14ac:dyDescent="0.25">
      <c r="A4" s="3">
        <v>45662</v>
      </c>
      <c r="B4" s="4" t="s">
        <v>5</v>
      </c>
      <c r="C4" s="4">
        <v>150</v>
      </c>
      <c r="D4" s="4">
        <v>12</v>
      </c>
      <c r="E4" s="5">
        <v>1800</v>
      </c>
    </row>
    <row r="5" spans="1:5" s="1" customFormat="1" ht="18" customHeight="1" x14ac:dyDescent="0.25">
      <c r="A5" s="3">
        <v>45667</v>
      </c>
      <c r="B5" s="4" t="s">
        <v>6</v>
      </c>
      <c r="C5" s="4">
        <v>80</v>
      </c>
      <c r="D5" s="4"/>
      <c r="E5" s="4"/>
    </row>
    <row r="6" spans="1:5" s="1" customFormat="1" ht="18" customHeight="1" x14ac:dyDescent="0.25">
      <c r="A6" s="3">
        <v>45669</v>
      </c>
      <c r="B6" s="4" t="s">
        <v>5</v>
      </c>
      <c r="C6" s="4">
        <v>200</v>
      </c>
      <c r="D6" s="4">
        <v>11</v>
      </c>
      <c r="E6" s="5">
        <v>2200</v>
      </c>
    </row>
    <row r="7" spans="1:5" s="1" customFormat="1" ht="18" customHeight="1" x14ac:dyDescent="0.25">
      <c r="A7" s="3">
        <v>45672</v>
      </c>
      <c r="B7" s="4" t="s">
        <v>6</v>
      </c>
      <c r="C7" s="4">
        <v>120</v>
      </c>
      <c r="D7" s="4"/>
      <c r="E7" s="4"/>
    </row>
    <row r="8" spans="1:5" s="1" customFormat="1" ht="18" customHeight="1" x14ac:dyDescent="0.25">
      <c r="A8" s="3">
        <v>45677</v>
      </c>
      <c r="B8" s="4" t="s">
        <v>5</v>
      </c>
      <c r="C8" s="4">
        <v>100</v>
      </c>
      <c r="D8" s="4">
        <v>13</v>
      </c>
      <c r="E8" s="5">
        <v>1300</v>
      </c>
    </row>
    <row r="9" spans="1:5" s="1" customFormat="1" ht="18" customHeight="1" x14ac:dyDescent="0.25">
      <c r="A9" s="3">
        <v>45682</v>
      </c>
      <c r="B9" s="4" t="s">
        <v>6</v>
      </c>
      <c r="C9" s="4">
        <v>90</v>
      </c>
      <c r="D9" s="4"/>
      <c r="E9" s="4"/>
    </row>
    <row r="10" spans="1:5" s="1" customFormat="1" ht="18" customHeight="1" x14ac:dyDescent="0.25">
      <c r="A10" s="3">
        <v>45687</v>
      </c>
      <c r="B10" s="4" t="s">
        <v>5</v>
      </c>
      <c r="C10" s="4">
        <v>150</v>
      </c>
      <c r="D10" s="4">
        <v>14</v>
      </c>
      <c r="E10" s="5">
        <v>2100</v>
      </c>
    </row>
    <row r="11" spans="1:5" s="1" customFormat="1" ht="18" customHeight="1" x14ac:dyDescent="0.25">
      <c r="A11" s="3">
        <v>45693</v>
      </c>
      <c r="B11" s="4" t="s">
        <v>6</v>
      </c>
      <c r="C11" s="4">
        <v>200</v>
      </c>
      <c r="D11" s="4"/>
      <c r="E11" s="4"/>
    </row>
    <row r="12" spans="1:5" s="1" customFormat="1" ht="18" customHeight="1" x14ac:dyDescent="0.25">
      <c r="A12" s="3">
        <v>45698</v>
      </c>
      <c r="B12" s="4" t="s">
        <v>5</v>
      </c>
      <c r="C12" s="4">
        <v>120</v>
      </c>
      <c r="D12" s="4">
        <v>13.5</v>
      </c>
      <c r="E12" s="5">
        <v>1620</v>
      </c>
    </row>
    <row r="13" spans="1:5" s="1" customFormat="1" ht="18" customHeight="1" x14ac:dyDescent="0.25">
      <c r="A13" s="3">
        <v>45703</v>
      </c>
      <c r="B13" s="4" t="s">
        <v>6</v>
      </c>
      <c r="C13" s="4">
        <v>100</v>
      </c>
      <c r="D13" s="4"/>
      <c r="E13" s="4"/>
    </row>
    <row r="14" spans="1:5" s="1" customFormat="1" ht="18" customHeight="1" x14ac:dyDescent="0.25">
      <c r="A14" s="3">
        <v>45708</v>
      </c>
      <c r="B14" s="4" t="s">
        <v>5</v>
      </c>
      <c r="C14" s="4">
        <v>100</v>
      </c>
      <c r="D14" s="4">
        <v>15</v>
      </c>
      <c r="E14" s="5">
        <v>1500</v>
      </c>
    </row>
    <row r="15" spans="1:5" s="1" customFormat="1" ht="18" customHeight="1" x14ac:dyDescent="0.25">
      <c r="A15" s="3">
        <v>45716</v>
      </c>
      <c r="B15" s="4" t="s">
        <v>8</v>
      </c>
      <c r="C15" s="4"/>
      <c r="D15" s="4"/>
      <c r="E1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E3D1-FF42-44C3-A063-AEA12F90685B}">
  <dimension ref="A1:I27"/>
  <sheetViews>
    <sheetView showGridLines="0" zoomScale="90" zoomScaleNormal="90" workbookViewId="0">
      <selection activeCell="F15" sqref="F15:G15"/>
    </sheetView>
  </sheetViews>
  <sheetFormatPr defaultRowHeight="15" x14ac:dyDescent="0.25"/>
  <cols>
    <col min="1" max="1" width="15.140625" bestFit="1" customWidth="1"/>
    <col min="2" max="2" width="19.140625" bestFit="1" customWidth="1"/>
    <col min="3" max="3" width="11.42578125" bestFit="1" customWidth="1"/>
    <col min="4" max="4" width="12.28515625" bestFit="1" customWidth="1"/>
    <col min="5" max="5" width="15.140625" bestFit="1" customWidth="1"/>
    <col min="6" max="6" width="14.28515625" bestFit="1" customWidth="1"/>
    <col min="7" max="7" width="11.5703125" customWidth="1"/>
    <col min="8" max="8" width="16.28515625" bestFit="1" customWidth="1"/>
    <col min="9" max="9" width="16.7109375" bestFit="1" customWidth="1"/>
    <col min="12" max="12" width="15.140625" bestFit="1" customWidth="1"/>
    <col min="13" max="13" width="12" customWidth="1"/>
    <col min="14" max="14" width="14.28515625" customWidth="1"/>
  </cols>
  <sheetData>
    <row r="1" spans="1:9" ht="18" customHeight="1" x14ac:dyDescent="0.25">
      <c r="A1" s="2" t="s">
        <v>0</v>
      </c>
      <c r="B1" s="2" t="s">
        <v>1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1:9" ht="18" customHeight="1" x14ac:dyDescent="0.25">
      <c r="A2" s="3">
        <v>45657</v>
      </c>
      <c r="B2" s="4" t="s">
        <v>7</v>
      </c>
      <c r="C2" s="4">
        <v>200</v>
      </c>
      <c r="D2" s="4">
        <v>9</v>
      </c>
      <c r="E2" s="4"/>
      <c r="F2" s="4"/>
      <c r="G2" s="4"/>
      <c r="H2" s="4">
        <v>200</v>
      </c>
      <c r="I2" s="5">
        <v>1800</v>
      </c>
    </row>
    <row r="3" spans="1:9" ht="18" customHeight="1" x14ac:dyDescent="0.25">
      <c r="A3" s="3">
        <v>45658</v>
      </c>
      <c r="B3" s="4" t="s">
        <v>5</v>
      </c>
      <c r="C3" s="4">
        <v>100</v>
      </c>
      <c r="D3" s="4">
        <v>10</v>
      </c>
      <c r="E3" s="4"/>
      <c r="F3" s="4"/>
      <c r="G3" s="4"/>
      <c r="H3" s="4">
        <f>H2+C3-E3</f>
        <v>300</v>
      </c>
      <c r="I3" s="5">
        <f>(C3*D3)+I2-G3</f>
        <v>2800</v>
      </c>
    </row>
    <row r="4" spans="1:9" ht="18" customHeight="1" x14ac:dyDescent="0.25">
      <c r="A4" s="3">
        <v>45662</v>
      </c>
      <c r="B4" s="4" t="s">
        <v>5</v>
      </c>
      <c r="C4" s="4">
        <v>150</v>
      </c>
      <c r="D4" s="4">
        <v>12</v>
      </c>
      <c r="E4" s="4"/>
      <c r="F4" s="4"/>
      <c r="G4" s="4"/>
      <c r="H4" s="4">
        <f t="shared" ref="H4:H14" si="0">H3+C4-E4</f>
        <v>450</v>
      </c>
      <c r="I4" s="5">
        <f t="shared" ref="I4:I14" si="1">(C4*D4)+I3-G4</f>
        <v>4600</v>
      </c>
    </row>
    <row r="5" spans="1:9" ht="18" customHeight="1" x14ac:dyDescent="0.25">
      <c r="A5" s="3">
        <v>45667</v>
      </c>
      <c r="B5" s="4" t="s">
        <v>6</v>
      </c>
      <c r="C5" s="4"/>
      <c r="D5" s="4"/>
      <c r="E5" s="4">
        <v>80</v>
      </c>
      <c r="F5" s="4">
        <v>9</v>
      </c>
      <c r="G5" s="4">
        <f>E5*F5</f>
        <v>720</v>
      </c>
      <c r="H5" s="4">
        <f t="shared" si="0"/>
        <v>370</v>
      </c>
      <c r="I5" s="5">
        <f t="shared" si="1"/>
        <v>3880</v>
      </c>
    </row>
    <row r="6" spans="1:9" ht="18" customHeight="1" x14ac:dyDescent="0.25">
      <c r="A6" s="3">
        <v>45669</v>
      </c>
      <c r="B6" s="4" t="s">
        <v>5</v>
      </c>
      <c r="C6" s="4">
        <v>200</v>
      </c>
      <c r="D6" s="4">
        <v>11</v>
      </c>
      <c r="E6" s="4"/>
      <c r="F6" s="4"/>
      <c r="G6" s="4"/>
      <c r="H6" s="4">
        <f t="shared" si="0"/>
        <v>570</v>
      </c>
      <c r="I6" s="5">
        <f t="shared" si="1"/>
        <v>6080</v>
      </c>
    </row>
    <row r="7" spans="1:9" ht="18" customHeight="1" x14ac:dyDescent="0.25">
      <c r="A7" s="3">
        <v>45672</v>
      </c>
      <c r="B7" s="4" t="s">
        <v>6</v>
      </c>
      <c r="C7" s="4"/>
      <c r="D7" s="4"/>
      <c r="E7" s="4">
        <v>120</v>
      </c>
      <c r="F7" s="4">
        <v>9</v>
      </c>
      <c r="G7" s="4">
        <f>E7*F7</f>
        <v>1080</v>
      </c>
      <c r="H7" s="4">
        <f t="shared" si="0"/>
        <v>450</v>
      </c>
      <c r="I7" s="5">
        <f t="shared" si="1"/>
        <v>5000</v>
      </c>
    </row>
    <row r="8" spans="1:9" ht="18" customHeight="1" x14ac:dyDescent="0.25">
      <c r="A8" s="3">
        <v>45677</v>
      </c>
      <c r="B8" s="4" t="s">
        <v>5</v>
      </c>
      <c r="C8" s="4">
        <v>100</v>
      </c>
      <c r="D8" s="4">
        <v>13</v>
      </c>
      <c r="E8" s="4"/>
      <c r="F8" s="4"/>
      <c r="G8" s="4"/>
      <c r="H8" s="4">
        <f t="shared" si="0"/>
        <v>550</v>
      </c>
      <c r="I8" s="5">
        <f t="shared" si="1"/>
        <v>6300</v>
      </c>
    </row>
    <row r="9" spans="1:9" ht="18" customHeight="1" x14ac:dyDescent="0.25">
      <c r="A9" s="3">
        <v>45682</v>
      </c>
      <c r="B9" s="4" t="s">
        <v>6</v>
      </c>
      <c r="C9" s="4"/>
      <c r="D9" s="4"/>
      <c r="E9" s="4">
        <v>90</v>
      </c>
      <c r="F9" s="4">
        <v>10</v>
      </c>
      <c r="G9" s="4">
        <f>E9*F9</f>
        <v>900</v>
      </c>
      <c r="H9" s="4">
        <f t="shared" si="0"/>
        <v>460</v>
      </c>
      <c r="I9" s="5">
        <f t="shared" si="1"/>
        <v>5400</v>
      </c>
    </row>
    <row r="10" spans="1:9" ht="18" customHeight="1" x14ac:dyDescent="0.25">
      <c r="A10" s="3">
        <v>45687</v>
      </c>
      <c r="B10" s="4" t="s">
        <v>5</v>
      </c>
      <c r="C10" s="4">
        <v>150</v>
      </c>
      <c r="D10" s="4">
        <v>14</v>
      </c>
      <c r="E10" s="4"/>
      <c r="F10" s="4"/>
      <c r="G10" s="4"/>
      <c r="H10" s="4">
        <f t="shared" si="0"/>
        <v>610</v>
      </c>
      <c r="I10" s="5">
        <f t="shared" si="1"/>
        <v>7500</v>
      </c>
    </row>
    <row r="11" spans="1:9" ht="18" customHeight="1" x14ac:dyDescent="0.25">
      <c r="A11" s="3">
        <v>45693</v>
      </c>
      <c r="B11" s="4" t="s">
        <v>6</v>
      </c>
      <c r="C11" s="4"/>
      <c r="D11" s="4"/>
      <c r="E11" s="4">
        <v>200</v>
      </c>
      <c r="F11" s="11" t="s">
        <v>30</v>
      </c>
      <c r="G11" s="5">
        <f>10*10+150*12+(200-150-10)*11</f>
        <v>2340</v>
      </c>
      <c r="H11" s="4">
        <f t="shared" si="0"/>
        <v>410</v>
      </c>
      <c r="I11" s="5">
        <f t="shared" si="1"/>
        <v>5160</v>
      </c>
    </row>
    <row r="12" spans="1:9" ht="18" customHeight="1" x14ac:dyDescent="0.25">
      <c r="A12" s="3">
        <v>45698</v>
      </c>
      <c r="B12" s="4" t="s">
        <v>5</v>
      </c>
      <c r="C12" s="4">
        <v>120</v>
      </c>
      <c r="D12" s="4">
        <v>13.5</v>
      </c>
      <c r="E12" s="4"/>
      <c r="F12" s="4"/>
      <c r="G12" s="4"/>
      <c r="H12" s="4">
        <f t="shared" si="0"/>
        <v>530</v>
      </c>
      <c r="I12" s="5">
        <f t="shared" si="1"/>
        <v>6780</v>
      </c>
    </row>
    <row r="13" spans="1:9" ht="18" customHeight="1" x14ac:dyDescent="0.25">
      <c r="A13" s="3">
        <v>45703</v>
      </c>
      <c r="B13" s="4" t="s">
        <v>6</v>
      </c>
      <c r="C13" s="4"/>
      <c r="D13" s="4"/>
      <c r="E13" s="4">
        <v>100</v>
      </c>
      <c r="F13" s="12" t="s">
        <v>31</v>
      </c>
      <c r="G13" s="5">
        <f>(40*11)+(60*13)</f>
        <v>1220</v>
      </c>
      <c r="H13" s="4">
        <f t="shared" si="0"/>
        <v>430</v>
      </c>
      <c r="I13" s="5">
        <f t="shared" si="1"/>
        <v>5560</v>
      </c>
    </row>
    <row r="14" spans="1:9" ht="18" customHeight="1" x14ac:dyDescent="0.25">
      <c r="A14" s="3">
        <v>45708</v>
      </c>
      <c r="B14" s="4" t="s">
        <v>5</v>
      </c>
      <c r="C14" s="4">
        <v>100</v>
      </c>
      <c r="D14" s="4">
        <v>15</v>
      </c>
      <c r="E14" s="4"/>
      <c r="F14" s="4"/>
      <c r="G14" s="4"/>
      <c r="H14" s="4">
        <f t="shared" si="0"/>
        <v>530</v>
      </c>
      <c r="I14" s="5">
        <f t="shared" si="1"/>
        <v>7060</v>
      </c>
    </row>
    <row r="15" spans="1:9" ht="15.75" x14ac:dyDescent="0.25">
      <c r="F15" s="2" t="s">
        <v>32</v>
      </c>
      <c r="G15" s="13">
        <f>SUM(G2:G14)</f>
        <v>6260</v>
      </c>
    </row>
    <row r="19" spans="1:4" ht="15.75" x14ac:dyDescent="0.25">
      <c r="A19" s="2" t="s">
        <v>29</v>
      </c>
      <c r="B19" s="2" t="s">
        <v>2</v>
      </c>
      <c r="C19" s="2" t="s">
        <v>27</v>
      </c>
      <c r="D19" s="2" t="s">
        <v>28</v>
      </c>
    </row>
    <row r="20" spans="1:4" x14ac:dyDescent="0.25">
      <c r="A20" s="10">
        <v>45657</v>
      </c>
      <c r="B20" s="6">
        <f>200-E5-E7</f>
        <v>0</v>
      </c>
      <c r="C20" s="6">
        <v>9</v>
      </c>
      <c r="D20" s="6">
        <f>B20*C20</f>
        <v>0</v>
      </c>
    </row>
    <row r="21" spans="1:4" x14ac:dyDescent="0.25">
      <c r="A21" s="3">
        <v>45658</v>
      </c>
      <c r="B21" s="4">
        <v>0</v>
      </c>
      <c r="C21" s="4">
        <v>10</v>
      </c>
      <c r="D21" s="6">
        <f>B21*C21</f>
        <v>0</v>
      </c>
    </row>
    <row r="22" spans="1:4" x14ac:dyDescent="0.25">
      <c r="A22" s="3">
        <v>45662</v>
      </c>
      <c r="B22" s="4">
        <v>0</v>
      </c>
      <c r="C22" s="4">
        <v>12</v>
      </c>
      <c r="D22" s="6">
        <f>B22*C22</f>
        <v>0</v>
      </c>
    </row>
    <row r="23" spans="1:4" x14ac:dyDescent="0.25">
      <c r="A23" s="3">
        <v>45669</v>
      </c>
      <c r="B23" s="4">
        <v>0</v>
      </c>
      <c r="C23" s="4">
        <v>11</v>
      </c>
      <c r="D23" s="6">
        <f>B23*C23</f>
        <v>0</v>
      </c>
    </row>
    <row r="24" spans="1:4" x14ac:dyDescent="0.25">
      <c r="A24" s="3">
        <v>45677</v>
      </c>
      <c r="B24" s="4">
        <f>100-60</f>
        <v>40</v>
      </c>
      <c r="C24" s="4">
        <v>13</v>
      </c>
      <c r="D24" s="6">
        <f>B24*C24</f>
        <v>520</v>
      </c>
    </row>
    <row r="25" spans="1:4" x14ac:dyDescent="0.25">
      <c r="A25" s="3">
        <v>45687</v>
      </c>
      <c r="B25" s="4">
        <v>150</v>
      </c>
      <c r="C25" s="4">
        <v>14</v>
      </c>
      <c r="D25" s="6">
        <f>B25*C25</f>
        <v>2100</v>
      </c>
    </row>
    <row r="26" spans="1:4" x14ac:dyDescent="0.25">
      <c r="A26" s="3">
        <v>45698</v>
      </c>
      <c r="B26" s="4">
        <v>120</v>
      </c>
      <c r="C26" s="4">
        <v>13.5</v>
      </c>
      <c r="D26" s="6">
        <f>B26*C26</f>
        <v>1620</v>
      </c>
    </row>
    <row r="27" spans="1:4" x14ac:dyDescent="0.25">
      <c r="A27" s="3">
        <v>45708</v>
      </c>
      <c r="B27" s="4">
        <v>100</v>
      </c>
      <c r="C27" s="4">
        <v>15</v>
      </c>
      <c r="D27" s="6">
        <f>B27*C27</f>
        <v>1500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B785-001D-4F49-9E8D-96FC341AE98F}">
  <dimension ref="A1:I27"/>
  <sheetViews>
    <sheetView showGridLines="0" workbookViewId="0">
      <selection activeCell="F15" sqref="F15:G15"/>
    </sheetView>
  </sheetViews>
  <sheetFormatPr defaultRowHeight="15" x14ac:dyDescent="0.25"/>
  <cols>
    <col min="1" max="1" width="15.140625" bestFit="1" customWidth="1"/>
    <col min="2" max="2" width="19.140625" bestFit="1" customWidth="1"/>
    <col min="3" max="3" width="10.5703125" bestFit="1" customWidth="1"/>
    <col min="4" max="4" width="12.28515625" bestFit="1" customWidth="1"/>
    <col min="5" max="5" width="10.28515625" bestFit="1" customWidth="1"/>
    <col min="6" max="6" width="14.28515625" bestFit="1" customWidth="1"/>
    <col min="8" max="8" width="16.28515625" bestFit="1" customWidth="1"/>
    <col min="9" max="9" width="16.7109375" bestFit="1" customWidth="1"/>
  </cols>
  <sheetData>
    <row r="1" spans="1:9" ht="18" customHeight="1" x14ac:dyDescent="0.25">
      <c r="A1" s="2" t="s">
        <v>0</v>
      </c>
      <c r="B1" s="2" t="s">
        <v>1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</row>
    <row r="2" spans="1:9" ht="18" customHeight="1" x14ac:dyDescent="0.25">
      <c r="A2" s="3">
        <v>45657</v>
      </c>
      <c r="B2" s="4" t="s">
        <v>7</v>
      </c>
      <c r="C2" s="4">
        <v>200</v>
      </c>
      <c r="D2" s="4">
        <v>9</v>
      </c>
      <c r="E2" s="4"/>
      <c r="F2" s="4"/>
      <c r="G2" s="4"/>
      <c r="H2" s="4">
        <v>200</v>
      </c>
      <c r="I2" s="5">
        <v>1800</v>
      </c>
    </row>
    <row r="3" spans="1:9" ht="18" customHeight="1" x14ac:dyDescent="0.25">
      <c r="A3" s="3">
        <v>45658</v>
      </c>
      <c r="B3" s="4" t="s">
        <v>5</v>
      </c>
      <c r="C3" s="4">
        <v>100</v>
      </c>
      <c r="D3" s="4">
        <v>10</v>
      </c>
      <c r="E3" s="4"/>
      <c r="F3" s="4"/>
      <c r="G3" s="4"/>
      <c r="H3" s="4">
        <f>H2+C3-E3</f>
        <v>300</v>
      </c>
      <c r="I3" s="5">
        <f>(C3*D3)+I2-G3</f>
        <v>2800</v>
      </c>
    </row>
    <row r="4" spans="1:9" ht="18" customHeight="1" x14ac:dyDescent="0.25">
      <c r="A4" s="3">
        <v>45662</v>
      </c>
      <c r="B4" s="4" t="s">
        <v>5</v>
      </c>
      <c r="C4" s="4">
        <v>150</v>
      </c>
      <c r="D4" s="4">
        <v>12</v>
      </c>
      <c r="E4" s="4"/>
      <c r="F4" s="4"/>
      <c r="G4" s="4"/>
      <c r="H4" s="4">
        <f t="shared" ref="H4:H14" si="0">H3+C4-E4</f>
        <v>450</v>
      </c>
      <c r="I4" s="5">
        <f t="shared" ref="I4:I14" si="1">(C4*D4)+I3-G4</f>
        <v>4600</v>
      </c>
    </row>
    <row r="5" spans="1:9" ht="18" customHeight="1" x14ac:dyDescent="0.25">
      <c r="A5" s="3">
        <v>45667</v>
      </c>
      <c r="B5" s="4" t="s">
        <v>6</v>
      </c>
      <c r="C5" s="4"/>
      <c r="D5" s="4"/>
      <c r="E5" s="4">
        <v>80</v>
      </c>
      <c r="F5" s="4">
        <v>12</v>
      </c>
      <c r="G5" s="4">
        <f>E5*F5</f>
        <v>960</v>
      </c>
      <c r="H5" s="4">
        <f t="shared" si="0"/>
        <v>370</v>
      </c>
      <c r="I5" s="5">
        <f t="shared" si="1"/>
        <v>3640</v>
      </c>
    </row>
    <row r="6" spans="1:9" ht="18" customHeight="1" x14ac:dyDescent="0.25">
      <c r="A6" s="3">
        <v>45669</v>
      </c>
      <c r="B6" s="4" t="s">
        <v>5</v>
      </c>
      <c r="C6" s="4">
        <v>200</v>
      </c>
      <c r="D6" s="4">
        <v>11</v>
      </c>
      <c r="E6" s="4"/>
      <c r="F6" s="4"/>
      <c r="G6" s="4"/>
      <c r="H6" s="4">
        <f t="shared" si="0"/>
        <v>570</v>
      </c>
      <c r="I6" s="5">
        <f t="shared" si="1"/>
        <v>5840</v>
      </c>
    </row>
    <row r="7" spans="1:9" ht="18" customHeight="1" x14ac:dyDescent="0.25">
      <c r="A7" s="3">
        <v>45672</v>
      </c>
      <c r="B7" s="4" t="s">
        <v>6</v>
      </c>
      <c r="C7" s="4"/>
      <c r="D7" s="4"/>
      <c r="E7" s="4">
        <v>120</v>
      </c>
      <c r="F7" s="4">
        <v>11</v>
      </c>
      <c r="G7" s="4">
        <f>E7*F7</f>
        <v>1320</v>
      </c>
      <c r="H7" s="4">
        <f t="shared" si="0"/>
        <v>450</v>
      </c>
      <c r="I7" s="5">
        <f t="shared" si="1"/>
        <v>4520</v>
      </c>
    </row>
    <row r="8" spans="1:9" ht="18" customHeight="1" x14ac:dyDescent="0.25">
      <c r="A8" s="3">
        <v>45677</v>
      </c>
      <c r="B8" s="4" t="s">
        <v>5</v>
      </c>
      <c r="C8" s="4">
        <v>100</v>
      </c>
      <c r="D8" s="4">
        <v>13</v>
      </c>
      <c r="E8" s="4"/>
      <c r="F8" s="4"/>
      <c r="G8" s="4"/>
      <c r="H8" s="4">
        <f t="shared" si="0"/>
        <v>550</v>
      </c>
      <c r="I8" s="5">
        <f t="shared" si="1"/>
        <v>5820</v>
      </c>
    </row>
    <row r="9" spans="1:9" ht="18" customHeight="1" x14ac:dyDescent="0.25">
      <c r="A9" s="3">
        <v>45682</v>
      </c>
      <c r="B9" s="4" t="s">
        <v>6</v>
      </c>
      <c r="C9" s="4"/>
      <c r="D9" s="4"/>
      <c r="E9" s="4">
        <v>90</v>
      </c>
      <c r="F9" s="4">
        <v>13</v>
      </c>
      <c r="G9" s="4">
        <f>E9*F9</f>
        <v>1170</v>
      </c>
      <c r="H9" s="4">
        <f t="shared" si="0"/>
        <v>460</v>
      </c>
      <c r="I9" s="5">
        <f t="shared" si="1"/>
        <v>4650</v>
      </c>
    </row>
    <row r="10" spans="1:9" ht="18" customHeight="1" x14ac:dyDescent="0.25">
      <c r="A10" s="3">
        <v>45687</v>
      </c>
      <c r="B10" s="4" t="s">
        <v>5</v>
      </c>
      <c r="C10" s="4">
        <v>150</v>
      </c>
      <c r="D10" s="4">
        <v>14</v>
      </c>
      <c r="E10" s="4"/>
      <c r="F10" s="4"/>
      <c r="G10" s="4"/>
      <c r="H10" s="4">
        <f t="shared" si="0"/>
        <v>610</v>
      </c>
      <c r="I10" s="5">
        <f t="shared" si="1"/>
        <v>6750</v>
      </c>
    </row>
    <row r="11" spans="1:9" ht="18" customHeight="1" x14ac:dyDescent="0.25">
      <c r="A11" s="3">
        <v>45693</v>
      </c>
      <c r="B11" s="4" t="s">
        <v>6</v>
      </c>
      <c r="C11" s="4"/>
      <c r="D11" s="4"/>
      <c r="E11" s="4">
        <v>200</v>
      </c>
      <c r="F11" s="12" t="s">
        <v>33</v>
      </c>
      <c r="G11" s="5">
        <f>150*14+10*13+40*11</f>
        <v>2670</v>
      </c>
      <c r="H11" s="4">
        <f t="shared" si="0"/>
        <v>410</v>
      </c>
      <c r="I11" s="5">
        <f t="shared" si="1"/>
        <v>4080</v>
      </c>
    </row>
    <row r="12" spans="1:9" ht="18" customHeight="1" x14ac:dyDescent="0.25">
      <c r="A12" s="3">
        <v>45698</v>
      </c>
      <c r="B12" s="4" t="s">
        <v>5</v>
      </c>
      <c r="C12" s="4">
        <v>120</v>
      </c>
      <c r="D12" s="4">
        <v>13.5</v>
      </c>
      <c r="E12" s="4"/>
      <c r="F12" s="4"/>
      <c r="G12" s="4"/>
      <c r="H12" s="4">
        <f t="shared" si="0"/>
        <v>530</v>
      </c>
      <c r="I12" s="5">
        <f t="shared" si="1"/>
        <v>5700</v>
      </c>
    </row>
    <row r="13" spans="1:9" ht="18" customHeight="1" x14ac:dyDescent="0.25">
      <c r="A13" s="3">
        <v>45703</v>
      </c>
      <c r="B13" s="4" t="s">
        <v>6</v>
      </c>
      <c r="C13" s="4"/>
      <c r="D13" s="4"/>
      <c r="E13" s="4">
        <v>100</v>
      </c>
      <c r="F13" s="4">
        <v>13.5</v>
      </c>
      <c r="G13" s="4">
        <f>E13*F13</f>
        <v>1350</v>
      </c>
      <c r="H13" s="4">
        <f t="shared" si="0"/>
        <v>430</v>
      </c>
      <c r="I13" s="5">
        <f t="shared" si="1"/>
        <v>4350</v>
      </c>
    </row>
    <row r="14" spans="1:9" ht="18" customHeight="1" x14ac:dyDescent="0.25">
      <c r="A14" s="3">
        <v>45708</v>
      </c>
      <c r="B14" s="4" t="s">
        <v>5</v>
      </c>
      <c r="C14" s="4">
        <v>100</v>
      </c>
      <c r="D14" s="4">
        <v>15</v>
      </c>
      <c r="E14" s="4"/>
      <c r="F14" s="4"/>
      <c r="G14" s="4"/>
      <c r="H14" s="4">
        <f t="shared" si="0"/>
        <v>530</v>
      </c>
      <c r="I14" s="5">
        <f t="shared" si="1"/>
        <v>5850</v>
      </c>
    </row>
    <row r="15" spans="1:9" ht="15.75" x14ac:dyDescent="0.25">
      <c r="F15" s="2" t="s">
        <v>32</v>
      </c>
      <c r="G15" s="13">
        <f>SUM(G2:G14)</f>
        <v>7470</v>
      </c>
    </row>
    <row r="19" spans="1:4" ht="15.75" x14ac:dyDescent="0.25">
      <c r="A19" s="2" t="s">
        <v>29</v>
      </c>
      <c r="B19" s="2" t="s">
        <v>2</v>
      </c>
      <c r="C19" s="2" t="s">
        <v>27</v>
      </c>
      <c r="D19" s="2" t="s">
        <v>28</v>
      </c>
    </row>
    <row r="20" spans="1:4" x14ac:dyDescent="0.25">
      <c r="A20" s="10">
        <v>45657</v>
      </c>
      <c r="B20" s="6">
        <v>200</v>
      </c>
      <c r="C20" s="6">
        <v>9</v>
      </c>
      <c r="D20" s="6">
        <f>B20*C20</f>
        <v>1800</v>
      </c>
    </row>
    <row r="21" spans="1:4" x14ac:dyDescent="0.25">
      <c r="A21" s="3">
        <v>45658</v>
      </c>
      <c r="B21" s="4">
        <v>100</v>
      </c>
      <c r="C21" s="4">
        <v>10</v>
      </c>
      <c r="D21" s="6">
        <f>B21*C21</f>
        <v>1000</v>
      </c>
    </row>
    <row r="22" spans="1:4" x14ac:dyDescent="0.25">
      <c r="A22" s="3">
        <v>45662</v>
      </c>
      <c r="B22" s="4">
        <f>150-E5</f>
        <v>70</v>
      </c>
      <c r="C22" s="4">
        <v>12</v>
      </c>
      <c r="D22" s="6">
        <f>B22*C22</f>
        <v>840</v>
      </c>
    </row>
    <row r="23" spans="1:4" x14ac:dyDescent="0.25">
      <c r="A23" s="3">
        <v>45669</v>
      </c>
      <c r="B23" s="4">
        <f>200-E7-40</f>
        <v>40</v>
      </c>
      <c r="C23" s="4">
        <v>11</v>
      </c>
      <c r="D23" s="6">
        <f>B23*C23</f>
        <v>440</v>
      </c>
    </row>
    <row r="24" spans="1:4" x14ac:dyDescent="0.25">
      <c r="A24" s="3">
        <v>45677</v>
      </c>
      <c r="B24" s="4">
        <f>100-E9</f>
        <v>10</v>
      </c>
      <c r="C24" s="4">
        <v>13</v>
      </c>
      <c r="D24" s="6">
        <f>B24*C24</f>
        <v>130</v>
      </c>
    </row>
    <row r="25" spans="1:4" x14ac:dyDescent="0.25">
      <c r="A25" s="3">
        <v>45687</v>
      </c>
      <c r="B25" s="4">
        <v>150</v>
      </c>
      <c r="C25" s="4">
        <v>14</v>
      </c>
      <c r="D25" s="6">
        <f>B25*C25</f>
        <v>2100</v>
      </c>
    </row>
    <row r="26" spans="1:4" x14ac:dyDescent="0.25">
      <c r="A26" s="3">
        <v>45698</v>
      </c>
      <c r="B26" s="4">
        <f>120-E13</f>
        <v>20</v>
      </c>
      <c r="C26" s="4">
        <v>13.5</v>
      </c>
      <c r="D26" s="6">
        <f>B26*C26</f>
        <v>270</v>
      </c>
    </row>
    <row r="27" spans="1:4" x14ac:dyDescent="0.25">
      <c r="A27" s="3">
        <v>45708</v>
      </c>
      <c r="B27" s="4">
        <v>100</v>
      </c>
      <c r="C27" s="4">
        <v>15</v>
      </c>
      <c r="D27" s="6">
        <f>B27*C27</f>
        <v>1500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8E3D-8C12-40EB-AAFF-084FEAC58E3A}">
  <dimension ref="A1:I15"/>
  <sheetViews>
    <sheetView showGridLines="0" workbookViewId="0">
      <selection activeCell="G15" sqref="G15"/>
    </sheetView>
  </sheetViews>
  <sheetFormatPr defaultRowHeight="15" x14ac:dyDescent="0.25"/>
  <cols>
    <col min="1" max="1" width="10.7109375" bestFit="1" customWidth="1"/>
    <col min="2" max="2" width="19.140625" bestFit="1" customWidth="1"/>
    <col min="4" max="4" width="12.28515625" bestFit="1" customWidth="1"/>
    <col min="5" max="5" width="10.28515625" bestFit="1" customWidth="1"/>
    <col min="6" max="6" width="16.7109375" bestFit="1" customWidth="1"/>
    <col min="7" max="7" width="11.5703125" bestFit="1" customWidth="1"/>
    <col min="8" max="8" width="16.28515625" bestFit="1" customWidth="1"/>
    <col min="9" max="9" width="16.7109375" bestFit="1" customWidth="1"/>
  </cols>
  <sheetData>
    <row r="1" spans="1:9" ht="18" customHeight="1" x14ac:dyDescent="0.25">
      <c r="A1" s="2" t="s">
        <v>0</v>
      </c>
      <c r="B1" s="2" t="s">
        <v>1</v>
      </c>
      <c r="C1" s="2" t="s">
        <v>9</v>
      </c>
      <c r="D1" s="2" t="s">
        <v>10</v>
      </c>
      <c r="E1" s="2" t="s">
        <v>11</v>
      </c>
      <c r="F1" s="2" t="s">
        <v>16</v>
      </c>
      <c r="G1" s="2" t="s">
        <v>13</v>
      </c>
      <c r="H1" s="2" t="s">
        <v>14</v>
      </c>
      <c r="I1" s="2" t="s">
        <v>15</v>
      </c>
    </row>
    <row r="2" spans="1:9" ht="18" customHeight="1" x14ac:dyDescent="0.25">
      <c r="A2" s="3">
        <v>45657</v>
      </c>
      <c r="B2" s="4" t="s">
        <v>7</v>
      </c>
      <c r="C2" s="4">
        <v>200</v>
      </c>
      <c r="D2" s="4">
        <v>9</v>
      </c>
      <c r="E2" s="4"/>
      <c r="F2" s="4"/>
      <c r="G2" s="4"/>
      <c r="H2" s="4">
        <v>200</v>
      </c>
      <c r="I2" s="5">
        <v>1800</v>
      </c>
    </row>
    <row r="3" spans="1:9" ht="18" customHeight="1" x14ac:dyDescent="0.25">
      <c r="A3" s="3">
        <v>45658</v>
      </c>
      <c r="B3" s="4" t="s">
        <v>5</v>
      </c>
      <c r="C3" s="4">
        <v>100</v>
      </c>
      <c r="D3" s="4">
        <v>10</v>
      </c>
      <c r="E3" s="4"/>
      <c r="F3" s="4"/>
      <c r="G3" s="4"/>
      <c r="H3" s="4">
        <f>H2+C3-E3</f>
        <v>300</v>
      </c>
      <c r="I3" s="5">
        <f>(C3*D3)+I2-G3</f>
        <v>2800</v>
      </c>
    </row>
    <row r="4" spans="1:9" ht="18" customHeight="1" x14ac:dyDescent="0.25">
      <c r="A4" s="3">
        <v>45662</v>
      </c>
      <c r="B4" s="4" t="s">
        <v>5</v>
      </c>
      <c r="C4" s="4">
        <v>150</v>
      </c>
      <c r="D4" s="4">
        <v>12</v>
      </c>
      <c r="E4" s="4"/>
      <c r="F4" s="4"/>
      <c r="G4" s="4"/>
      <c r="H4" s="4">
        <f t="shared" ref="H4:H14" si="0">H3+C4-E4</f>
        <v>450</v>
      </c>
      <c r="I4" s="5">
        <f t="shared" ref="I4:I14" si="1">(C4*D4)+I3-G4</f>
        <v>4600</v>
      </c>
    </row>
    <row r="5" spans="1:9" ht="18" customHeight="1" x14ac:dyDescent="0.25">
      <c r="A5" s="3">
        <v>45667</v>
      </c>
      <c r="B5" s="4" t="s">
        <v>6</v>
      </c>
      <c r="C5" s="4"/>
      <c r="D5" s="4"/>
      <c r="E5" s="4">
        <v>80</v>
      </c>
      <c r="F5" s="4">
        <f>I4/H4</f>
        <v>10.222222222222221</v>
      </c>
      <c r="G5" s="4">
        <f>E5*F5</f>
        <v>817.77777777777771</v>
      </c>
      <c r="H5" s="4">
        <f t="shared" si="0"/>
        <v>370</v>
      </c>
      <c r="I5" s="5">
        <f t="shared" si="1"/>
        <v>3782.2222222222222</v>
      </c>
    </row>
    <row r="6" spans="1:9" ht="18" customHeight="1" x14ac:dyDescent="0.25">
      <c r="A6" s="3">
        <v>45669</v>
      </c>
      <c r="B6" s="4" t="s">
        <v>5</v>
      </c>
      <c r="C6" s="4">
        <v>200</v>
      </c>
      <c r="D6" s="4">
        <v>11</v>
      </c>
      <c r="E6" s="4"/>
      <c r="F6" s="4"/>
      <c r="G6" s="4"/>
      <c r="H6" s="4">
        <f t="shared" si="0"/>
        <v>570</v>
      </c>
      <c r="I6" s="5">
        <f t="shared" si="1"/>
        <v>5982.2222222222226</v>
      </c>
    </row>
    <row r="7" spans="1:9" ht="18" customHeight="1" x14ac:dyDescent="0.25">
      <c r="A7" s="3">
        <v>45672</v>
      </c>
      <c r="B7" s="4" t="s">
        <v>6</v>
      </c>
      <c r="C7" s="4"/>
      <c r="D7" s="4"/>
      <c r="E7" s="4">
        <v>120</v>
      </c>
      <c r="F7" s="4">
        <f>I6/H6</f>
        <v>10.495126705653021</v>
      </c>
      <c r="G7" s="4">
        <f>E7*F7</f>
        <v>1259.4152046783624</v>
      </c>
      <c r="H7" s="4">
        <f t="shared" si="0"/>
        <v>450</v>
      </c>
      <c r="I7" s="5">
        <f t="shared" si="1"/>
        <v>4722.8070175438606</v>
      </c>
    </row>
    <row r="8" spans="1:9" ht="18" customHeight="1" x14ac:dyDescent="0.25">
      <c r="A8" s="3">
        <v>45677</v>
      </c>
      <c r="B8" s="4" t="s">
        <v>5</v>
      </c>
      <c r="C8" s="4">
        <v>100</v>
      </c>
      <c r="D8" s="4">
        <v>13</v>
      </c>
      <c r="E8" s="4"/>
      <c r="F8" s="4"/>
      <c r="G8" s="4"/>
      <c r="H8" s="4">
        <f t="shared" si="0"/>
        <v>550</v>
      </c>
      <c r="I8" s="5">
        <f t="shared" si="1"/>
        <v>6022.8070175438606</v>
      </c>
    </row>
    <row r="9" spans="1:9" ht="18" customHeight="1" x14ac:dyDescent="0.25">
      <c r="A9" s="3">
        <v>45682</v>
      </c>
      <c r="B9" s="4" t="s">
        <v>6</v>
      </c>
      <c r="C9" s="4"/>
      <c r="D9" s="4"/>
      <c r="E9" s="4">
        <v>90</v>
      </c>
      <c r="F9" s="4">
        <f>I8/H8</f>
        <v>10.950558213716111</v>
      </c>
      <c r="G9" s="4">
        <f>E9*F9</f>
        <v>985.55023923444992</v>
      </c>
      <c r="H9" s="4">
        <f t="shared" si="0"/>
        <v>460</v>
      </c>
      <c r="I9" s="5">
        <f t="shared" si="1"/>
        <v>5037.2567783094109</v>
      </c>
    </row>
    <row r="10" spans="1:9" ht="18" customHeight="1" x14ac:dyDescent="0.25">
      <c r="A10" s="3">
        <v>45687</v>
      </c>
      <c r="B10" s="4" t="s">
        <v>5</v>
      </c>
      <c r="C10" s="4">
        <v>150</v>
      </c>
      <c r="D10" s="4">
        <v>14</v>
      </c>
      <c r="E10" s="4"/>
      <c r="F10" s="4"/>
      <c r="G10" s="4"/>
      <c r="H10" s="4">
        <f t="shared" si="0"/>
        <v>610</v>
      </c>
      <c r="I10" s="5">
        <f t="shared" si="1"/>
        <v>7137.2567783094109</v>
      </c>
    </row>
    <row r="11" spans="1:9" ht="18" customHeight="1" x14ac:dyDescent="0.25">
      <c r="A11" s="3">
        <v>45693</v>
      </c>
      <c r="B11" s="4" t="s">
        <v>6</v>
      </c>
      <c r="C11" s="4"/>
      <c r="D11" s="4"/>
      <c r="E11" s="4">
        <v>200</v>
      </c>
      <c r="F11" s="4">
        <f>I10/H10</f>
        <v>11.700420948048215</v>
      </c>
      <c r="G11" s="4">
        <f>E11*F11</f>
        <v>2340.0841896096431</v>
      </c>
      <c r="H11" s="4">
        <f t="shared" si="0"/>
        <v>410</v>
      </c>
      <c r="I11" s="5">
        <f t="shared" si="1"/>
        <v>4797.1725886997683</v>
      </c>
    </row>
    <row r="12" spans="1:9" ht="18" customHeight="1" x14ac:dyDescent="0.25">
      <c r="A12" s="3">
        <v>45698</v>
      </c>
      <c r="B12" s="4" t="s">
        <v>5</v>
      </c>
      <c r="C12" s="4">
        <v>120</v>
      </c>
      <c r="D12" s="4">
        <v>13.5</v>
      </c>
      <c r="E12" s="4"/>
      <c r="F12" s="4"/>
      <c r="G12" s="4"/>
      <c r="H12" s="4">
        <f t="shared" si="0"/>
        <v>530</v>
      </c>
      <c r="I12" s="5">
        <f t="shared" si="1"/>
        <v>6417.1725886997683</v>
      </c>
    </row>
    <row r="13" spans="1:9" ht="18" customHeight="1" x14ac:dyDescent="0.25">
      <c r="A13" s="3">
        <v>45703</v>
      </c>
      <c r="B13" s="4" t="s">
        <v>6</v>
      </c>
      <c r="C13" s="4"/>
      <c r="D13" s="4"/>
      <c r="E13" s="4">
        <v>100</v>
      </c>
      <c r="F13" s="4">
        <f>I12/H12</f>
        <v>12.107872808867487</v>
      </c>
      <c r="G13" s="4">
        <f>E13*F13</f>
        <v>1210.7872808867487</v>
      </c>
      <c r="H13" s="4">
        <f t="shared" si="0"/>
        <v>430</v>
      </c>
      <c r="I13" s="5">
        <f t="shared" si="1"/>
        <v>5206.3853078130196</v>
      </c>
    </row>
    <row r="14" spans="1:9" ht="18" customHeight="1" x14ac:dyDescent="0.25">
      <c r="A14" s="3">
        <v>45708</v>
      </c>
      <c r="B14" s="4" t="s">
        <v>5</v>
      </c>
      <c r="C14" s="4">
        <v>100</v>
      </c>
      <c r="D14" s="4">
        <v>15</v>
      </c>
      <c r="E14" s="4"/>
      <c r="F14" s="4"/>
      <c r="G14" s="4"/>
      <c r="H14" s="4">
        <f t="shared" si="0"/>
        <v>530</v>
      </c>
      <c r="I14" s="5">
        <f t="shared" si="1"/>
        <v>6706.3853078130196</v>
      </c>
    </row>
    <row r="15" spans="1:9" ht="15.75" x14ac:dyDescent="0.25">
      <c r="F15" s="2" t="s">
        <v>32</v>
      </c>
      <c r="G15" s="13">
        <f>SUM(G2:G14)</f>
        <v>6613.6146921869822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Generic COGS</vt:lpstr>
      <vt:lpstr>Transactions</vt:lpstr>
      <vt:lpstr>FIFO</vt:lpstr>
      <vt:lpstr>LIFO</vt:lpstr>
      <vt:lpstr>Weighted 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Rudra nil utsa</cp:lastModifiedBy>
  <dcterms:created xsi:type="dcterms:W3CDTF">2025-09-25T02:35:19Z</dcterms:created>
  <dcterms:modified xsi:type="dcterms:W3CDTF">2025-09-26T05:13:34Z</dcterms:modified>
</cp:coreProperties>
</file>