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how to calculate home loan emi in excel\"/>
    </mc:Choice>
  </mc:AlternateContent>
  <xr:revisionPtr revIDLastSave="0" documentId="13_ncr:1_{BAFE0B56-FE1E-4A11-A172-CCB466F5716B}" xr6:coauthVersionLast="47" xr6:coauthVersionMax="47" xr10:uidLastSave="{00000000-0000-0000-0000-000000000000}"/>
  <bookViews>
    <workbookView xWindow="-120" yWindow="-120" windowWidth="20730" windowHeight="11310" xr2:uid="{C5621397-DDF7-473C-9EF7-13607959DE5D}"/>
  </bookViews>
  <sheets>
    <sheet name="PMT" sheetId="6" r:id="rId1"/>
    <sheet name="Manual" sheetId="1" r:id="rId2"/>
    <sheet name="Amortization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6" l="1"/>
  <c r="B6" i="1"/>
  <c r="B5" i="1"/>
  <c r="B7" i="1" s="1"/>
  <c r="B12" i="7" l="1"/>
  <c r="B11" i="7"/>
  <c r="B10" i="7"/>
  <c r="B9" i="7"/>
  <c r="B8" i="7"/>
  <c r="B7" i="7"/>
  <c r="B6" i="7"/>
  <c r="B5" i="7"/>
  <c r="B4" i="7"/>
  <c r="B3" i="7"/>
  <c r="B2" i="7"/>
  <c r="B13" i="7"/>
  <c r="C2" i="7"/>
  <c r="D2" i="7" l="1"/>
  <c r="E2" i="7" s="1"/>
  <c r="C3" i="7" l="1"/>
  <c r="D3" i="7" s="1"/>
  <c r="E3" i="7" s="1"/>
  <c r="C4" i="7" l="1"/>
  <c r="D4" i="7" s="1"/>
  <c r="E4" i="7" s="1"/>
  <c r="C5" i="7" l="1"/>
  <c r="D5" i="7" s="1"/>
  <c r="E5" i="7" s="1"/>
  <c r="C6" i="7" l="1"/>
  <c r="D6" i="7" s="1"/>
  <c r="E6" i="7" s="1"/>
  <c r="C7" i="7" l="1"/>
  <c r="D7" i="7" s="1"/>
  <c r="E7" i="7" s="1"/>
  <c r="C8" i="7" l="1"/>
  <c r="D8" i="7" s="1"/>
  <c r="E8" i="7" s="1"/>
  <c r="C9" i="7" l="1"/>
  <c r="D9" i="7" s="1"/>
  <c r="E9" i="7" s="1"/>
  <c r="C10" i="7" l="1"/>
  <c r="D10" i="7" s="1"/>
  <c r="E10" i="7" s="1"/>
  <c r="C11" i="7" l="1"/>
  <c r="D11" i="7" s="1"/>
  <c r="E11" i="7" s="1"/>
  <c r="C12" i="7" l="1"/>
  <c r="D12" i="7" s="1"/>
  <c r="E12" i="7" s="1"/>
  <c r="C13" i="7" l="1"/>
  <c r="D13" i="7" s="1"/>
  <c r="E13" i="7" s="1"/>
</calcChain>
</file>

<file path=xl/sharedStrings.xml><?xml version="1.0" encoding="utf-8"?>
<sst xmlns="http://schemas.openxmlformats.org/spreadsheetml/2006/main" count="20" uniqueCount="14">
  <si>
    <t>Loan Amount</t>
  </si>
  <si>
    <t>Annual Interest Rate</t>
  </si>
  <si>
    <t>Loan Tenure (Years)</t>
  </si>
  <si>
    <t>Monthly Interest Rate</t>
  </si>
  <si>
    <t>EMI</t>
  </si>
  <si>
    <t>Detail</t>
  </si>
  <si>
    <t>Value</t>
  </si>
  <si>
    <t>Payment</t>
  </si>
  <si>
    <t>Interest</t>
  </si>
  <si>
    <t>Principal</t>
  </si>
  <si>
    <t>Balance</t>
  </si>
  <si>
    <t>Date</t>
  </si>
  <si>
    <t>Serial</t>
  </si>
  <si>
    <t>Total Payments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</si>
</sst>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9" fontId="2" fillId="0" borderId="1" xfId="0" applyNumberFormat="1" applyFont="1" applyBorder="1" applyAlignment="1">
      <alignment vertical="center" wrapText="1"/>
    </xf>
    <xf numFmtId="0" fontId="2" fillId="0" borderId="1" xfId="0" applyFont="1" applyBorder="1"/>
    <xf numFmtId="14" fontId="2" fillId="0" borderId="1" xfId="0" applyNumberFormat="1" applyFont="1" applyBorder="1"/>
    <xf numFmtId="2" fontId="2" fillId="0" borderId="1" xfId="0" applyNumberFormat="1" applyFont="1" applyBorder="1"/>
    <xf numFmtId="8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10" fontId="2" fillId="0" borderId="1" xfId="1" applyNumberFormat="1" applyFont="1" applyBorder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DD722-163D-455A-A331-3D92A16FBDE4}">
  <dimension ref="A1:B5"/>
  <sheetViews>
    <sheetView showGridLines="0" tabSelected="1" zoomScaleNormal="100" workbookViewId="0">
      <selection activeCell="B5" sqref="B5"/>
    </sheetView>
  </sheetViews>
  <sheetFormatPr defaultRowHeight="15" x14ac:dyDescent="0.25"/>
  <cols>
    <col min="1" max="1" width="20.5703125" bestFit="1" customWidth="1"/>
    <col min="2" max="2" width="11.140625" bestFit="1" customWidth="1"/>
  </cols>
  <sheetData>
    <row r="1" spans="1:2" ht="18" customHeight="1" x14ac:dyDescent="0.25">
      <c r="A1" s="2" t="s">
        <v>5</v>
      </c>
      <c r="B1" s="2" t="s">
        <v>6</v>
      </c>
    </row>
    <row r="2" spans="1:2" ht="18" customHeight="1" x14ac:dyDescent="0.25">
      <c r="A2" s="3" t="s">
        <v>0</v>
      </c>
      <c r="B2" s="9">
        <v>100000</v>
      </c>
    </row>
    <row r="3" spans="1:2" ht="18" customHeight="1" x14ac:dyDescent="0.25">
      <c r="A3" s="3" t="s">
        <v>1</v>
      </c>
      <c r="B3" s="4">
        <v>0.08</v>
      </c>
    </row>
    <row r="4" spans="1:2" ht="18" customHeight="1" x14ac:dyDescent="0.25">
      <c r="A4" s="3" t="s">
        <v>2</v>
      </c>
      <c r="B4" s="3">
        <v>5</v>
      </c>
    </row>
    <row r="5" spans="1:2" ht="18" customHeight="1" x14ac:dyDescent="0.25">
      <c r="A5" s="3" t="s">
        <v>4</v>
      </c>
      <c r="B5" s="8">
        <f>PMT(B3/12,B4*12,-B2)</f>
        <v>2027.6394288413683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A8BC7-671F-4F8E-A3A2-14572C2BC486}">
  <dimension ref="A1:B7"/>
  <sheetViews>
    <sheetView showGridLines="0" zoomScaleNormal="100" workbookViewId="0">
      <selection activeCell="B7" sqref="B7"/>
    </sheetView>
  </sheetViews>
  <sheetFormatPr defaultRowHeight="15" x14ac:dyDescent="0.25"/>
  <cols>
    <col min="1" max="1" width="20.5703125" style="1" bestFit="1" customWidth="1"/>
    <col min="2" max="2" width="11.5703125" style="1" bestFit="1" customWidth="1"/>
    <col min="3" max="5" width="9.140625" style="1"/>
    <col min="6" max="6" width="9.7109375" style="1" bestFit="1" customWidth="1"/>
    <col min="7" max="8" width="12" style="1" bestFit="1" customWidth="1"/>
    <col min="9" max="9" width="12.7109375" style="1" bestFit="1" customWidth="1"/>
    <col min="10" max="10" width="9.7109375" style="1" bestFit="1" customWidth="1"/>
    <col min="11" max="16384" width="9.140625" style="1"/>
  </cols>
  <sheetData>
    <row r="1" spans="1:2" ht="15" customHeight="1" x14ac:dyDescent="0.25">
      <c r="A1" s="2" t="s">
        <v>5</v>
      </c>
      <c r="B1" s="2" t="s">
        <v>6</v>
      </c>
    </row>
    <row r="2" spans="1:2" ht="15" customHeight="1" x14ac:dyDescent="0.25">
      <c r="A2" s="3" t="s">
        <v>0</v>
      </c>
      <c r="B2" s="9">
        <v>10000</v>
      </c>
    </row>
    <row r="3" spans="1:2" ht="15" customHeight="1" x14ac:dyDescent="0.25">
      <c r="A3" s="3" t="s">
        <v>1</v>
      </c>
      <c r="B3" s="4">
        <v>0.15</v>
      </c>
    </row>
    <row r="4" spans="1:2" ht="15" customHeight="1" x14ac:dyDescent="0.25">
      <c r="A4" s="3" t="s">
        <v>2</v>
      </c>
      <c r="B4" s="3">
        <v>1</v>
      </c>
    </row>
    <row r="5" spans="1:2" ht="15" customHeight="1" x14ac:dyDescent="0.25">
      <c r="A5" s="3" t="s">
        <v>3</v>
      </c>
      <c r="B5" s="10">
        <f>B3/12</f>
        <v>1.2499999999999999E-2</v>
      </c>
    </row>
    <row r="6" spans="1:2" ht="15" customHeight="1" x14ac:dyDescent="0.25">
      <c r="A6" s="3" t="s">
        <v>13</v>
      </c>
      <c r="B6" s="3">
        <f>B4*12</f>
        <v>12</v>
      </c>
    </row>
    <row r="7" spans="1:2" ht="15" customHeight="1" x14ac:dyDescent="0.25">
      <c r="A7" s="3" t="s">
        <v>4</v>
      </c>
      <c r="B7" s="9">
        <f>(B2*B5*(1+B5)^(B6))/((1+B5)^(B6)-1)</f>
        <v>902.58312345157003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70062-E794-47DE-9EF9-95A10027BF32}">
  <dimension ref="A1:F13"/>
  <sheetViews>
    <sheetView showGridLines="0" workbookViewId="0">
      <selection activeCell="E3" sqref="E3"/>
    </sheetView>
  </sheetViews>
  <sheetFormatPr defaultRowHeight="15" x14ac:dyDescent="0.25"/>
  <cols>
    <col min="1" max="1" width="6.42578125" bestFit="1" customWidth="1"/>
    <col min="2" max="2" width="9.7109375" bestFit="1" customWidth="1"/>
    <col min="3" max="3" width="8.5703125" bestFit="1" customWidth="1"/>
    <col min="4" max="4" width="9.5703125" bestFit="1" customWidth="1"/>
    <col min="5" max="5" width="8.5703125" bestFit="1" customWidth="1"/>
    <col min="6" max="6" width="9.7109375" bestFit="1" customWidth="1"/>
  </cols>
  <sheetData>
    <row r="1" spans="1:6" ht="18" customHeight="1" x14ac:dyDescent="0.25">
      <c r="A1" s="2" t="s">
        <v>12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</row>
    <row r="2" spans="1:6" ht="18" customHeight="1" x14ac:dyDescent="0.25">
      <c r="A2" s="5">
        <v>1</v>
      </c>
      <c r="B2" s="7">
        <f>Manual!$B$7</f>
        <v>902.58312345157003</v>
      </c>
      <c r="C2" s="7">
        <f>Manual!B2*Manual!$B$5</f>
        <v>124.99999999999999</v>
      </c>
      <c r="D2" s="7">
        <f t="shared" ref="D2:D13" si="0">B2-C2</f>
        <v>777.58312345157003</v>
      </c>
      <c r="E2" s="7">
        <f>Manual!B2-D2</f>
        <v>9222.4168765484301</v>
      </c>
      <c r="F2" s="6">
        <v>45658</v>
      </c>
    </row>
    <row r="3" spans="1:6" ht="18" customHeight="1" x14ac:dyDescent="0.25">
      <c r="A3" s="5">
        <v>2</v>
      </c>
      <c r="B3" s="7">
        <f>Manual!$B$7</f>
        <v>902.58312345157003</v>
      </c>
      <c r="C3" s="7">
        <f>E2*Manual!$B$5</f>
        <v>115.28021095685537</v>
      </c>
      <c r="D3" s="7">
        <f t="shared" si="0"/>
        <v>787.30291249471463</v>
      </c>
      <c r="E3" s="7">
        <f t="shared" ref="E3:E13" si="1">E2-D3</f>
        <v>8435.1139640537149</v>
      </c>
      <c r="F3" s="6">
        <v>45689</v>
      </c>
    </row>
    <row r="4" spans="1:6" ht="18" customHeight="1" x14ac:dyDescent="0.25">
      <c r="A4" s="5">
        <v>3</v>
      </c>
      <c r="B4" s="7">
        <f>Manual!$B$7</f>
        <v>902.58312345157003</v>
      </c>
      <c r="C4" s="7">
        <f>E3*Manual!$B$5</f>
        <v>105.43892455067143</v>
      </c>
      <c r="D4" s="7">
        <f t="shared" si="0"/>
        <v>797.14419890089857</v>
      </c>
      <c r="E4" s="7">
        <f t="shared" si="1"/>
        <v>7637.9697651528168</v>
      </c>
      <c r="F4" s="6">
        <v>45717</v>
      </c>
    </row>
    <row r="5" spans="1:6" ht="18" customHeight="1" x14ac:dyDescent="0.25">
      <c r="A5" s="5">
        <v>4</v>
      </c>
      <c r="B5" s="7">
        <f>Manual!$B$7</f>
        <v>902.58312345157003</v>
      </c>
      <c r="C5" s="7">
        <f>E4*Manual!$B$5</f>
        <v>95.474622064410198</v>
      </c>
      <c r="D5" s="7">
        <f t="shared" si="0"/>
        <v>807.10850138715978</v>
      </c>
      <c r="E5" s="7">
        <f t="shared" si="1"/>
        <v>6830.861263765657</v>
      </c>
      <c r="F5" s="6">
        <v>45748</v>
      </c>
    </row>
    <row r="6" spans="1:6" ht="18" customHeight="1" x14ac:dyDescent="0.25">
      <c r="A6" s="5">
        <v>5</v>
      </c>
      <c r="B6" s="7">
        <f>Manual!$B$7</f>
        <v>902.58312345157003</v>
      </c>
      <c r="C6" s="7">
        <f>E5*Manual!$B$5</f>
        <v>85.385765797070704</v>
      </c>
      <c r="D6" s="7">
        <f t="shared" si="0"/>
        <v>817.19735765449934</v>
      </c>
      <c r="E6" s="7">
        <f t="shared" si="1"/>
        <v>6013.6639061111573</v>
      </c>
      <c r="F6" s="6">
        <v>45778</v>
      </c>
    </row>
    <row r="7" spans="1:6" ht="18" customHeight="1" x14ac:dyDescent="0.25">
      <c r="A7" s="5">
        <v>6</v>
      </c>
      <c r="B7" s="7">
        <f>Manual!$B$7</f>
        <v>902.58312345157003</v>
      </c>
      <c r="C7" s="7">
        <f>E6*Manual!$B$5</f>
        <v>75.170798826389458</v>
      </c>
      <c r="D7" s="7">
        <f t="shared" si="0"/>
        <v>827.41232462518053</v>
      </c>
      <c r="E7" s="7">
        <f t="shared" si="1"/>
        <v>5186.2515814859771</v>
      </c>
      <c r="F7" s="6">
        <v>45809</v>
      </c>
    </row>
    <row r="8" spans="1:6" ht="18" customHeight="1" x14ac:dyDescent="0.25">
      <c r="A8" s="5">
        <v>7</v>
      </c>
      <c r="B8" s="7">
        <f>Manual!$B$7</f>
        <v>902.58312345157003</v>
      </c>
      <c r="C8" s="7">
        <f>E7*Manual!$B$5</f>
        <v>64.828144768574703</v>
      </c>
      <c r="D8" s="7">
        <f t="shared" si="0"/>
        <v>837.75497868299533</v>
      </c>
      <c r="E8" s="7">
        <f t="shared" si="1"/>
        <v>4348.4966028029821</v>
      </c>
      <c r="F8" s="6">
        <v>45839</v>
      </c>
    </row>
    <row r="9" spans="1:6" ht="18" customHeight="1" x14ac:dyDescent="0.25">
      <c r="A9" s="5">
        <v>8</v>
      </c>
      <c r="B9" s="7">
        <f>Manual!$B$7</f>
        <v>902.58312345157003</v>
      </c>
      <c r="C9" s="7">
        <f>E8*Manual!$B$5</f>
        <v>54.356207535037271</v>
      </c>
      <c r="D9" s="7">
        <f t="shared" si="0"/>
        <v>848.22691591653279</v>
      </c>
      <c r="E9" s="7">
        <f t="shared" si="1"/>
        <v>3500.2696868864496</v>
      </c>
      <c r="F9" s="6">
        <v>45870</v>
      </c>
    </row>
    <row r="10" spans="1:6" ht="18" customHeight="1" x14ac:dyDescent="0.25">
      <c r="A10" s="5">
        <v>9</v>
      </c>
      <c r="B10" s="7">
        <f>Manual!$B$7</f>
        <v>902.58312345157003</v>
      </c>
      <c r="C10" s="7">
        <f>E9*Manual!$B$5</f>
        <v>43.753371086080612</v>
      </c>
      <c r="D10" s="7">
        <f t="shared" si="0"/>
        <v>858.82975236548941</v>
      </c>
      <c r="E10" s="7">
        <f t="shared" si="1"/>
        <v>2641.4399345209604</v>
      </c>
      <c r="F10" s="6">
        <v>45901</v>
      </c>
    </row>
    <row r="11" spans="1:6" ht="18" customHeight="1" x14ac:dyDescent="0.25">
      <c r="A11" s="5">
        <v>10</v>
      </c>
      <c r="B11" s="7">
        <f>Manual!$B$7</f>
        <v>902.58312345157003</v>
      </c>
      <c r="C11" s="7">
        <f>E10*Manual!$B$5</f>
        <v>33.017999181512003</v>
      </c>
      <c r="D11" s="7">
        <f t="shared" si="0"/>
        <v>869.56512427005805</v>
      </c>
      <c r="E11" s="7">
        <f t="shared" si="1"/>
        <v>1771.8748102509023</v>
      </c>
      <c r="F11" s="6">
        <v>45931</v>
      </c>
    </row>
    <row r="12" spans="1:6" ht="18" customHeight="1" x14ac:dyDescent="0.25">
      <c r="A12" s="5">
        <v>11</v>
      </c>
      <c r="B12" s="7">
        <f>Manual!$B$7</f>
        <v>902.58312345157003</v>
      </c>
      <c r="C12" s="7">
        <f>E11*Manual!$B$5</f>
        <v>22.148435128136278</v>
      </c>
      <c r="D12" s="7">
        <f t="shared" si="0"/>
        <v>880.43468832343376</v>
      </c>
      <c r="E12" s="7">
        <f t="shared" si="1"/>
        <v>891.44012192746857</v>
      </c>
      <c r="F12" s="6">
        <v>45962</v>
      </c>
    </row>
    <row r="13" spans="1:6" ht="18" customHeight="1" x14ac:dyDescent="0.25">
      <c r="A13" s="5">
        <v>12</v>
      </c>
      <c r="B13" s="7">
        <f>Manual!$B$7</f>
        <v>902.58312345157003</v>
      </c>
      <c r="C13" s="7">
        <f>E12*Manual!$B$5</f>
        <v>11.143001524093355</v>
      </c>
      <c r="D13" s="7">
        <f t="shared" si="0"/>
        <v>891.44012192747664</v>
      </c>
      <c r="E13" s="7">
        <f t="shared" si="1"/>
        <v>-8.0717654782347381E-12</v>
      </c>
      <c r="F13" s="6">
        <v>45992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PMT</vt:lpstr>
      <vt:lpstr>Manual</vt:lpstr>
      <vt:lpstr>Amortization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Rudra nil utsa</dc:creator>
  <cp:lastModifiedBy>Rudra Nil Utsa</cp:lastModifiedBy>
  <dcterms:created xsi:type="dcterms:W3CDTF">2025-10-15T13:52:42Z</dcterms:created>
  <dcterms:modified xsi:type="dcterms:W3CDTF">2025-10-15T17:37:27Z</dcterms:modified>
</cp:coreProperties>
</file>