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B8ED7983-F445-4844-9442-DEA78E6D65DB}" xr6:coauthVersionLast="47" xr6:coauthVersionMax="47" xr10:uidLastSave="{00000000-0000-0000-0000-000000000000}"/>
  <bookViews>
    <workbookView xWindow="-120" yWindow="-120" windowWidth="29040" windowHeight="15840" activeTab="1" xr2:uid="{0E83B2BC-C22D-4241-8168-93ABEC3FDF55}"/>
  </bookViews>
  <sheets>
    <sheet name="Data" sheetId="2" r:id="rId1"/>
    <sheet name="Repor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F16" i="3"/>
  <c r="G16" i="3" s="1"/>
  <c r="F17" i="3"/>
  <c r="H17" i="3" s="1"/>
  <c r="F18" i="3"/>
  <c r="H18" i="3" s="1"/>
  <c r="F19" i="3"/>
  <c r="H19" i="3" s="1"/>
  <c r="F20" i="3"/>
  <c r="G20" i="3" s="1"/>
  <c r="D11" i="3"/>
  <c r="D12" i="3"/>
  <c r="D13" i="3"/>
  <c r="D10" i="3"/>
  <c r="H20" i="3" l="1"/>
  <c r="G19" i="3"/>
  <c r="H16" i="3"/>
  <c r="G18" i="3"/>
  <c r="G17" i="3"/>
  <c r="F21" i="3"/>
  <c r="H21" i="3" s="1"/>
  <c r="G21" i="3" s="1"/>
</calcChain>
</file>

<file path=xl/sharedStrings.xml><?xml version="1.0" encoding="utf-8"?>
<sst xmlns="http://schemas.openxmlformats.org/spreadsheetml/2006/main" count="75" uniqueCount="52">
  <si>
    <t>Sl. No.</t>
  </si>
  <si>
    <t>Student ID</t>
  </si>
  <si>
    <t>Student Name</t>
  </si>
  <si>
    <t>Date of Birth</t>
  </si>
  <si>
    <t>Class</t>
  </si>
  <si>
    <t>Math</t>
  </si>
  <si>
    <t>English</t>
  </si>
  <si>
    <t>Science</t>
  </si>
  <si>
    <t>History</t>
  </si>
  <si>
    <t>Computer</t>
  </si>
  <si>
    <t>Ethan Carter</t>
  </si>
  <si>
    <t>10th</t>
  </si>
  <si>
    <t>Olivia Brown</t>
  </si>
  <si>
    <t>Mason Hill</t>
  </si>
  <si>
    <t>Sophia Green</t>
  </si>
  <si>
    <t>Liam Wright</t>
  </si>
  <si>
    <t>Ava Scott</t>
  </si>
  <si>
    <t>9th</t>
  </si>
  <si>
    <t>Noah Adams</t>
  </si>
  <si>
    <t>Emma Turner</t>
  </si>
  <si>
    <t>Lucas Baker</t>
  </si>
  <si>
    <t>Chloe Foster</t>
  </si>
  <si>
    <t>:</t>
  </si>
  <si>
    <t xml:space="preserve"> </t>
  </si>
  <si>
    <t>Subject</t>
  </si>
  <si>
    <t>Total Marks</t>
  </si>
  <si>
    <t>Obtained Marks</t>
  </si>
  <si>
    <t>Grade</t>
  </si>
  <si>
    <t>Percentage</t>
  </si>
  <si>
    <t>Marks</t>
  </si>
  <si>
    <t>A+</t>
  </si>
  <si>
    <t>A</t>
  </si>
  <si>
    <t>A-</t>
  </si>
  <si>
    <t>B</t>
  </si>
  <si>
    <t>80-100</t>
  </si>
  <si>
    <t>70-79</t>
  </si>
  <si>
    <t>60-69</t>
  </si>
  <si>
    <t>50-59</t>
  </si>
  <si>
    <t>Father Name</t>
  </si>
  <si>
    <t>William Carter</t>
  </si>
  <si>
    <t>Christopher Brown</t>
  </si>
  <si>
    <t>Jonathan Hill</t>
  </si>
  <si>
    <t>Benjamin Green</t>
  </si>
  <si>
    <t>Patrick Wright</t>
  </si>
  <si>
    <t>Edward Scott</t>
  </si>
  <si>
    <t>Daniel Adams</t>
  </si>
  <si>
    <t>Richard Turner</t>
  </si>
  <si>
    <t>Michael Baker</t>
  </si>
  <si>
    <t>Andrew Foster</t>
  </si>
  <si>
    <t>Total</t>
  </si>
  <si>
    <t>Signature of Teacher</t>
  </si>
  <si>
    <t>Signature of 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</si>
</sst>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0.0%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49" fontId="1" fillId="0" borderId="1" xfId="3" applyNumberFormat="1" applyFont="1" applyBorder="1" applyAlignment="1">
      <alignment horizontal="left" vertical="center" wrapText="1"/>
    </xf>
    <xf numFmtId="0" fontId="1" fillId="0" borderId="1" xfId="3" applyNumberFormat="1" applyFont="1" applyBorder="1" applyAlignment="1">
      <alignment horizontal="right" vertical="center" wrapText="1"/>
    </xf>
    <xf numFmtId="14" fontId="0" fillId="0" borderId="0" xfId="0" applyNumberFormat="1"/>
    <xf numFmtId="164" fontId="1" fillId="0" borderId="1" xfId="3" applyNumberFormat="1" applyFont="1" applyBorder="1" applyAlignment="1">
      <alignment horizontal="right" vertical="center" wrapText="1"/>
    </xf>
    <xf numFmtId="0" fontId="0" fillId="0" borderId="3" xfId="0" applyBorder="1"/>
    <xf numFmtId="0" fontId="3" fillId="2" borderId="2" xfId="2" applyFont="1" applyFill="1" applyBorder="1" applyAlignment="1">
      <alignment horizontal="left" vertical="center" wrapText="1"/>
    </xf>
    <xf numFmtId="0" fontId="0" fillId="0" borderId="4" xfId="0" applyBorder="1" applyAlignment="1">
      <alignment horizontal="right" vertical="center"/>
    </xf>
    <xf numFmtId="14" fontId="0" fillId="0" borderId="4" xfId="0" applyNumberFormat="1" applyBorder="1" applyAlignment="1">
      <alignment horizontal="right" vertical="center"/>
    </xf>
    <xf numFmtId="0" fontId="3" fillId="2" borderId="4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/>
    <xf numFmtId="0" fontId="0" fillId="0" borderId="5" xfId="0" applyBorder="1"/>
    <xf numFmtId="0" fontId="0" fillId="0" borderId="0" xfId="0" applyBorder="1"/>
  </cellXfs>
  <cellStyles count="4">
    <cellStyle name="Normal" xfId="0" builtinId="0"/>
    <cellStyle name="Normal 2" xfId="2" xr:uid="{635929E9-545F-47DC-8D25-C2E231695055}"/>
    <cellStyle name="Percent" xfId="1" builtinId="5"/>
    <cellStyle name="Percent 2" xfId="3" xr:uid="{7DF52AB1-A0A2-47C2-87FA-EF63E4E9C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8</xdr:col>
      <xdr:colOff>19050</xdr:colOff>
      <xdr:row>4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71D30A9-C38F-7C6D-2DB3-C0252F404FF2}"/>
            </a:ext>
          </a:extLst>
        </xdr:cNvPr>
        <xdr:cNvSpPr/>
      </xdr:nvSpPr>
      <xdr:spPr>
        <a:xfrm>
          <a:off x="200025" y="152400"/>
          <a:ext cx="6048375" cy="68580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>
          <a:solidFill>
            <a:schemeClr val="bg1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40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Lincoln High School</a:t>
          </a:r>
          <a:br>
            <a:rPr lang="en-US" sz="240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</a:br>
          <a:r>
            <a:rPr lang="en-US" sz="1200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4400 Interlake Ave N</a:t>
          </a:r>
          <a:r>
            <a:rPr lang="en-US" sz="1200" baseline="0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200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Seattle, WA 98103,</a:t>
          </a:r>
          <a:r>
            <a:rPr lang="en-US" sz="1200" baseline="0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200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United States</a:t>
          </a:r>
          <a:endParaRPr lang="en-US" sz="1200">
            <a:solidFill>
              <a:sysClr val="windowText" lastClr="000000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28575</xdr:colOff>
      <xdr:row>4</xdr:row>
      <xdr:rowOff>66675</xdr:rowOff>
    </xdr:from>
    <xdr:to>
      <xdr:col>8</xdr:col>
      <xdr:colOff>85726</xdr:colOff>
      <xdr:row>5</xdr:row>
      <xdr:rowOff>133350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934DDCB-FBEF-AA4D-5410-37B422853A0E}"/>
            </a:ext>
          </a:extLst>
        </xdr:cNvPr>
        <xdr:cNvSpPr/>
      </xdr:nvSpPr>
      <xdr:spPr>
        <a:xfrm>
          <a:off x="228600" y="828675"/>
          <a:ext cx="6400801" cy="257175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>
              <a:latin typeface="Calibri" panose="020F0502020204030204" pitchFamily="34" charset="0"/>
              <a:cs typeface="Calibri" panose="020F0502020204030204" pitchFamily="34" charset="0"/>
            </a:rPr>
            <a:t>Report Card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4FBA-616E-4915-B12F-CD341BCED9D4}">
  <dimension ref="A1:P26"/>
  <sheetViews>
    <sheetView workbookViewId="0">
      <selection activeCell="P25" sqref="P25"/>
    </sheetView>
  </sheetViews>
  <sheetFormatPr defaultRowHeight="15" x14ac:dyDescent="0.25"/>
  <cols>
    <col min="1" max="1" width="8.28515625" customWidth="1"/>
    <col min="2" max="2" width="12.140625" customWidth="1"/>
    <col min="3" max="3" width="15.28515625" bestFit="1" customWidth="1"/>
    <col min="4" max="4" width="17.85546875" bestFit="1" customWidth="1"/>
    <col min="5" max="5" width="13.85546875" customWidth="1"/>
    <col min="6" max="6" width="6.85546875" customWidth="1"/>
    <col min="7" max="7" width="8.7109375" customWidth="1"/>
    <col min="8" max="8" width="9.42578125" customWidth="1"/>
    <col min="9" max="9" width="9.5703125" customWidth="1"/>
    <col min="11" max="11" width="12.42578125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3">
        <v>1</v>
      </c>
      <c r="B2" s="3">
        <v>1001</v>
      </c>
      <c r="C2" s="2" t="s">
        <v>10</v>
      </c>
      <c r="D2" s="2" t="s">
        <v>39</v>
      </c>
      <c r="E2" s="5">
        <v>39522</v>
      </c>
      <c r="F2" s="2" t="s">
        <v>11</v>
      </c>
      <c r="G2" s="3">
        <v>88</v>
      </c>
      <c r="H2" s="3">
        <v>92</v>
      </c>
      <c r="I2" s="3">
        <v>85</v>
      </c>
      <c r="J2" s="3">
        <v>90</v>
      </c>
      <c r="K2" s="3">
        <v>94</v>
      </c>
    </row>
    <row r="3" spans="1:11" x14ac:dyDescent="0.25">
      <c r="A3" s="3">
        <v>2</v>
      </c>
      <c r="B3" s="3">
        <v>1002</v>
      </c>
      <c r="C3" s="2" t="s">
        <v>12</v>
      </c>
      <c r="D3" s="2" t="s">
        <v>40</v>
      </c>
      <c r="E3" s="5">
        <v>39651</v>
      </c>
      <c r="F3" s="2" t="s">
        <v>11</v>
      </c>
      <c r="G3" s="3">
        <v>73</v>
      </c>
      <c r="H3" s="3">
        <v>78</v>
      </c>
      <c r="I3" s="3">
        <v>69</v>
      </c>
      <c r="J3" s="3">
        <v>72</v>
      </c>
      <c r="K3" s="3">
        <v>75</v>
      </c>
    </row>
    <row r="4" spans="1:11" x14ac:dyDescent="0.25">
      <c r="A4" s="3">
        <v>3</v>
      </c>
      <c r="B4" s="3">
        <v>1003</v>
      </c>
      <c r="C4" s="2" t="s">
        <v>13</v>
      </c>
      <c r="D4" s="2" t="s">
        <v>41</v>
      </c>
      <c r="E4" s="5">
        <v>39784</v>
      </c>
      <c r="F4" s="2" t="s">
        <v>11</v>
      </c>
      <c r="G4" s="3">
        <v>91</v>
      </c>
      <c r="H4" s="3">
        <v>86</v>
      </c>
      <c r="I4" s="3">
        <v>89</v>
      </c>
      <c r="J4" s="3">
        <v>88</v>
      </c>
      <c r="K4" s="3">
        <v>93</v>
      </c>
    </row>
    <row r="5" spans="1:11" x14ac:dyDescent="0.25">
      <c r="A5" s="3">
        <v>4</v>
      </c>
      <c r="B5" s="3">
        <v>1004</v>
      </c>
      <c r="C5" s="2" t="s">
        <v>14</v>
      </c>
      <c r="D5" s="2" t="s">
        <v>42</v>
      </c>
      <c r="E5" s="5">
        <v>39578</v>
      </c>
      <c r="F5" s="2" t="s">
        <v>11</v>
      </c>
      <c r="G5" s="3">
        <v>82</v>
      </c>
      <c r="H5" s="3">
        <v>80</v>
      </c>
      <c r="I5" s="3">
        <v>77</v>
      </c>
      <c r="J5" s="3">
        <v>85</v>
      </c>
      <c r="K5" s="3">
        <v>84</v>
      </c>
    </row>
    <row r="6" spans="1:11" x14ac:dyDescent="0.25">
      <c r="A6" s="3">
        <v>5</v>
      </c>
      <c r="B6" s="3">
        <v>1005</v>
      </c>
      <c r="C6" s="2" t="s">
        <v>15</v>
      </c>
      <c r="D6" s="2" t="s">
        <v>43</v>
      </c>
      <c r="E6" s="5">
        <v>39709</v>
      </c>
      <c r="F6" s="2" t="s">
        <v>11</v>
      </c>
      <c r="G6" s="3">
        <v>67</v>
      </c>
      <c r="H6" s="3">
        <v>72</v>
      </c>
      <c r="I6" s="3">
        <v>70</v>
      </c>
      <c r="J6" s="3">
        <v>65</v>
      </c>
      <c r="K6" s="3">
        <v>68</v>
      </c>
    </row>
    <row r="7" spans="1:11" x14ac:dyDescent="0.25">
      <c r="A7" s="3">
        <v>6</v>
      </c>
      <c r="B7" s="3">
        <v>1006</v>
      </c>
      <c r="C7" s="2" t="s">
        <v>16</v>
      </c>
      <c r="D7" s="2" t="s">
        <v>44</v>
      </c>
      <c r="E7" s="5">
        <v>39843</v>
      </c>
      <c r="F7" s="2" t="s">
        <v>17</v>
      </c>
      <c r="G7" s="3">
        <v>90</v>
      </c>
      <c r="H7" s="3">
        <v>88</v>
      </c>
      <c r="I7" s="3">
        <v>84</v>
      </c>
      <c r="J7" s="3">
        <v>86</v>
      </c>
      <c r="K7" s="3">
        <v>89</v>
      </c>
    </row>
    <row r="8" spans="1:11" x14ac:dyDescent="0.25">
      <c r="A8" s="3">
        <v>7</v>
      </c>
      <c r="B8" s="3">
        <v>1007</v>
      </c>
      <c r="C8" s="2" t="s">
        <v>18</v>
      </c>
      <c r="D8" s="2" t="s">
        <v>45</v>
      </c>
      <c r="E8" s="5">
        <v>40129</v>
      </c>
      <c r="F8" s="2" t="s">
        <v>17</v>
      </c>
      <c r="G8" s="3">
        <v>85</v>
      </c>
      <c r="H8" s="3">
        <v>82</v>
      </c>
      <c r="I8" s="3">
        <v>91</v>
      </c>
      <c r="J8" s="3">
        <v>89</v>
      </c>
      <c r="K8" s="3">
        <v>87</v>
      </c>
    </row>
    <row r="9" spans="1:11" x14ac:dyDescent="0.25">
      <c r="A9" s="3">
        <v>8</v>
      </c>
      <c r="B9" s="3">
        <v>1008</v>
      </c>
      <c r="C9" s="2" t="s">
        <v>19</v>
      </c>
      <c r="D9" s="2" t="s">
        <v>46</v>
      </c>
      <c r="E9" s="5">
        <v>39877</v>
      </c>
      <c r="F9" s="2" t="s">
        <v>17</v>
      </c>
      <c r="G9" s="3">
        <v>76</v>
      </c>
      <c r="H9" s="3">
        <v>74</v>
      </c>
      <c r="I9" s="3">
        <v>79</v>
      </c>
      <c r="J9" s="3">
        <v>81</v>
      </c>
      <c r="K9" s="3">
        <v>78</v>
      </c>
    </row>
    <row r="10" spans="1:11" x14ac:dyDescent="0.25">
      <c r="A10" s="3">
        <v>9</v>
      </c>
      <c r="B10" s="3">
        <v>1009</v>
      </c>
      <c r="C10" s="2" t="s">
        <v>20</v>
      </c>
      <c r="D10" s="2" t="s">
        <v>47</v>
      </c>
      <c r="E10" s="5">
        <v>39930</v>
      </c>
      <c r="F10" s="2" t="s">
        <v>17</v>
      </c>
      <c r="G10" s="3">
        <v>94</v>
      </c>
      <c r="H10" s="3">
        <v>91</v>
      </c>
      <c r="I10" s="3">
        <v>93</v>
      </c>
      <c r="J10" s="3">
        <v>92</v>
      </c>
      <c r="K10" s="3">
        <v>95</v>
      </c>
    </row>
    <row r="11" spans="1:11" x14ac:dyDescent="0.25">
      <c r="A11" s="3">
        <v>10</v>
      </c>
      <c r="B11" s="3">
        <v>1010</v>
      </c>
      <c r="C11" s="2" t="s">
        <v>21</v>
      </c>
      <c r="D11" s="2" t="s">
        <v>48</v>
      </c>
      <c r="E11" s="5">
        <v>39978</v>
      </c>
      <c r="F11" s="2" t="s">
        <v>17</v>
      </c>
      <c r="G11" s="3">
        <v>62</v>
      </c>
      <c r="H11" s="3">
        <v>68</v>
      </c>
      <c r="I11" s="3">
        <v>65</v>
      </c>
      <c r="J11" s="3">
        <v>70</v>
      </c>
      <c r="K11" s="3">
        <v>66</v>
      </c>
    </row>
    <row r="16" spans="1:11" x14ac:dyDescent="0.25">
      <c r="E16" s="4"/>
    </row>
    <row r="17" spans="5:16" x14ac:dyDescent="0.25">
      <c r="E17" s="4"/>
    </row>
    <row r="18" spans="5:16" x14ac:dyDescent="0.25">
      <c r="E18" s="4"/>
    </row>
    <row r="19" spans="5:16" x14ac:dyDescent="0.25">
      <c r="E19" s="4"/>
    </row>
    <row r="20" spans="5:16" x14ac:dyDescent="0.25">
      <c r="E20" s="4"/>
    </row>
    <row r="21" spans="5:16" x14ac:dyDescent="0.25">
      <c r="E21" s="4"/>
    </row>
    <row r="22" spans="5:16" x14ac:dyDescent="0.25">
      <c r="E22" s="4"/>
    </row>
    <row r="23" spans="5:16" x14ac:dyDescent="0.25">
      <c r="E23" s="4"/>
    </row>
    <row r="24" spans="5:16" x14ac:dyDescent="0.25">
      <c r="E24" s="4"/>
    </row>
    <row r="25" spans="5:16" x14ac:dyDescent="0.25">
      <c r="E25" s="4"/>
    </row>
    <row r="26" spans="5:16" x14ac:dyDescent="0.25">
      <c r="P2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9EAD-1B78-41D4-827D-CC7379A40792}">
  <dimension ref="B9:H24"/>
  <sheetViews>
    <sheetView showGridLines="0" tabSelected="1" workbookViewId="0">
      <selection activeCell="O25" sqref="O25"/>
    </sheetView>
  </sheetViews>
  <sheetFormatPr defaultRowHeight="15" x14ac:dyDescent="0.25"/>
  <cols>
    <col min="1" max="1" width="1.42578125" customWidth="1"/>
    <col min="2" max="2" width="19" customWidth="1"/>
    <col min="3" max="3" width="1" customWidth="1"/>
    <col min="4" max="4" width="16.28515625" customWidth="1"/>
    <col min="5" max="5" width="13.42578125" customWidth="1"/>
    <col min="6" max="6" width="18.140625" customWidth="1"/>
    <col min="7" max="7" width="11.5703125" customWidth="1"/>
    <col min="8" max="8" width="14" customWidth="1"/>
  </cols>
  <sheetData>
    <row r="9" spans="2:8" ht="15.75" x14ac:dyDescent="0.25">
      <c r="B9" s="7" t="s">
        <v>1</v>
      </c>
      <c r="C9" s="6" t="s">
        <v>22</v>
      </c>
      <c r="D9" s="8">
        <v>1010</v>
      </c>
      <c r="G9" s="1" t="s">
        <v>29</v>
      </c>
      <c r="H9" s="10" t="s">
        <v>27</v>
      </c>
    </row>
    <row r="10" spans="2:8" ht="15.75" x14ac:dyDescent="0.25">
      <c r="B10" s="7" t="s">
        <v>4</v>
      </c>
      <c r="C10" s="6" t="s">
        <v>22</v>
      </c>
      <c r="D10" s="8" t="str">
        <f>VLOOKUP($D$9,Data!$B$2:$K$11,MATCH(B10,Data!$B$1:$K$1,0),FALSE)</f>
        <v>9th</v>
      </c>
      <c r="G10" s="12" t="s">
        <v>34</v>
      </c>
      <c r="H10" s="13" t="s">
        <v>30</v>
      </c>
    </row>
    <row r="11" spans="2:8" ht="15.75" x14ac:dyDescent="0.25">
      <c r="B11" s="7" t="s">
        <v>2</v>
      </c>
      <c r="C11" s="6" t="s">
        <v>22</v>
      </c>
      <c r="D11" s="8" t="str">
        <f>VLOOKUP($D$9,Data!$B$2:$K$11,MATCH(B11,Data!$B$1:$K$1,0),FALSE)</f>
        <v>Chloe Foster</v>
      </c>
      <c r="G11" s="12" t="s">
        <v>35</v>
      </c>
      <c r="H11" s="13" t="s">
        <v>31</v>
      </c>
    </row>
    <row r="12" spans="2:8" ht="15.75" x14ac:dyDescent="0.25">
      <c r="B12" s="7" t="s">
        <v>38</v>
      </c>
      <c r="C12" s="6" t="s">
        <v>22</v>
      </c>
      <c r="D12" s="8" t="str">
        <f>VLOOKUP($D$9,Data!$B$2:$K$11,MATCH(B12,Data!$B$1:$K$1,0),FALSE)</f>
        <v>Andrew Foster</v>
      </c>
      <c r="G12" s="12" t="s">
        <v>36</v>
      </c>
      <c r="H12" s="13" t="s">
        <v>32</v>
      </c>
    </row>
    <row r="13" spans="2:8" ht="15.75" x14ac:dyDescent="0.25">
      <c r="B13" s="7" t="s">
        <v>3</v>
      </c>
      <c r="C13" s="6" t="s">
        <v>22</v>
      </c>
      <c r="D13" s="9">
        <f>VLOOKUP($D$9,Data!$B$2:$K$11,MATCH(B13,Data!$B$1:$K$1,0),FALSE)</f>
        <v>39978</v>
      </c>
      <c r="G13" s="12" t="s">
        <v>37</v>
      </c>
      <c r="H13" s="13" t="s">
        <v>33</v>
      </c>
    </row>
    <row r="14" spans="2:8" ht="14.25" customHeight="1" x14ac:dyDescent="0.25"/>
    <row r="15" spans="2:8" ht="15.75" x14ac:dyDescent="0.25">
      <c r="D15" s="1" t="s">
        <v>24</v>
      </c>
      <c r="E15" s="1" t="s">
        <v>25</v>
      </c>
      <c r="F15" s="1" t="s">
        <v>26</v>
      </c>
      <c r="G15" s="1" t="s">
        <v>27</v>
      </c>
      <c r="H15" s="1" t="s">
        <v>28</v>
      </c>
    </row>
    <row r="16" spans="2:8" x14ac:dyDescent="0.25">
      <c r="D16" s="2" t="s">
        <v>5</v>
      </c>
      <c r="E16" s="11">
        <v>100</v>
      </c>
      <c r="F16" s="11">
        <f>VLOOKUP($D$9,Data!$B$2:$K$11,MATCH(D16,Data!$B$1:$K$1,0),FALSE)</f>
        <v>62</v>
      </c>
      <c r="G16" s="13" t="str">
        <f>IF(F16&gt;=80,"A+",IF(F16&gt;=70,"A",IF(F16&gt;=60,"A-",IF(F16&gt;=50,"B","F"))))</f>
        <v>A-</v>
      </c>
      <c r="H16" s="14">
        <f>F16/E16</f>
        <v>0.62</v>
      </c>
    </row>
    <row r="17" spans="2:8" x14ac:dyDescent="0.25">
      <c r="D17" s="2" t="s">
        <v>6</v>
      </c>
      <c r="E17" s="11">
        <v>100</v>
      </c>
      <c r="F17" s="11">
        <f>VLOOKUP($D$9,Data!$B$2:$K$11,MATCH(D17,Data!$B$1:$K$1,0),FALSE)</f>
        <v>68</v>
      </c>
      <c r="G17" s="13" t="str">
        <f t="shared" ref="G17:G19" si="0">IF(F17&gt;=80,"A+",IF(F17&gt;=70,"A",IF(F17&gt;=60,"A-",IF(F17&gt;=50,"B","F"))))</f>
        <v>A-</v>
      </c>
      <c r="H17" s="14">
        <f t="shared" ref="H17:H21" si="1">F17/E17</f>
        <v>0.68</v>
      </c>
    </row>
    <row r="18" spans="2:8" x14ac:dyDescent="0.25">
      <c r="D18" s="2" t="s">
        <v>7</v>
      </c>
      <c r="E18" s="11">
        <v>100</v>
      </c>
      <c r="F18" s="11">
        <f>VLOOKUP($D$9,Data!$B$2:$K$11,MATCH(D18,Data!$B$1:$K$1,0),FALSE)</f>
        <v>65</v>
      </c>
      <c r="G18" s="13" t="str">
        <f t="shared" si="0"/>
        <v>A-</v>
      </c>
      <c r="H18" s="14">
        <f t="shared" si="1"/>
        <v>0.65</v>
      </c>
    </row>
    <row r="19" spans="2:8" x14ac:dyDescent="0.25">
      <c r="D19" s="2" t="s">
        <v>8</v>
      </c>
      <c r="E19" s="11">
        <v>100</v>
      </c>
      <c r="F19" s="11">
        <f>VLOOKUP($D$9,Data!$B$2:$K$11,MATCH(D19,Data!$B$1:$K$1,0),FALSE)</f>
        <v>70</v>
      </c>
      <c r="G19" s="13" t="str">
        <f t="shared" si="0"/>
        <v>A</v>
      </c>
      <c r="H19" s="14">
        <f t="shared" si="1"/>
        <v>0.7</v>
      </c>
    </row>
    <row r="20" spans="2:8" x14ac:dyDescent="0.25">
      <c r="D20" s="2" t="s">
        <v>9</v>
      </c>
      <c r="E20" s="11">
        <v>100</v>
      </c>
      <c r="F20" s="11">
        <f>VLOOKUP($D$9,Data!$B$2:$K$11,MATCH(D20,Data!$B$1:$K$1,0),FALSE)</f>
        <v>66</v>
      </c>
      <c r="G20" s="13" t="str">
        <f>IF(F20&gt;=80,"A+",IF(F20&gt;=70,"A",IF(F20&gt;=60,"A-",IF(F20&gt;=50,"B","F"))))</f>
        <v>A-</v>
      </c>
      <c r="H20" s="14">
        <f t="shared" si="1"/>
        <v>0.66</v>
      </c>
    </row>
    <row r="21" spans="2:8" ht="15.75" x14ac:dyDescent="0.25">
      <c r="D21" s="1" t="s">
        <v>49</v>
      </c>
      <c r="E21" s="15">
        <f>SUM(E16:E20)</f>
        <v>500</v>
      </c>
      <c r="F21" s="15">
        <f>SUM(F16:F20)</f>
        <v>331</v>
      </c>
      <c r="G21" s="16" t="str">
        <f>IF(H21*100&gt;=80,"A+",IF(H21*100&gt;=70,"A",IF(H21*100&gt;=60,"A-",IF(H21*100&gt;=50,"B","F"))))</f>
        <v>A-</v>
      </c>
      <c r="H21" s="17">
        <f t="shared" si="1"/>
        <v>0.66200000000000003</v>
      </c>
    </row>
    <row r="24" spans="2:8" x14ac:dyDescent="0.25">
      <c r="B24" s="18" t="s">
        <v>50</v>
      </c>
      <c r="C24" s="19"/>
      <c r="G24" s="18" t="s">
        <v>51</v>
      </c>
      <c r="H24" s="18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345280-4398-4522-8DD2-3BBB16BF8328}">
          <x14:formula1>
            <xm:f>Data!$B$2:$B$11</xm:f>
          </x14:formula1>
          <xm:sqref>D9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2025-10-27T10:25:57Z</dcterms:created>
  <dcterms:modified xsi:type="dcterms:W3CDTF">2025-10-27T15:12:52Z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2025-10-27T10:26:22Z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3013c38b-577d-4438-9aee-3bef27ede325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