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how to do gst reconciliation in excel\"/>
    </mc:Choice>
  </mc:AlternateContent>
  <xr:revisionPtr revIDLastSave="0" documentId="13_ncr:1_{0C714BAA-2F07-473E-95FD-851FC5E620D1}" xr6:coauthVersionLast="47" xr6:coauthVersionMax="47" xr10:uidLastSave="{00000000-0000-0000-0000-000000000000}"/>
  <bookViews>
    <workbookView xWindow="-120" yWindow="-120" windowWidth="29040" windowHeight="15720" xr2:uid="{D08A2042-370F-4D82-BAFC-110F26F4B175}"/>
  </bookViews>
  <sheets>
    <sheet name="Sales" sheetId="1" r:id="rId1"/>
    <sheet name="Purchases" sheetId="2" r:id="rId2"/>
    <sheet name="CRA" sheetId="3" r:id="rId3"/>
    <sheet name="Summary Sheet" sheetId="5" r:id="rId4"/>
    <sheet name="Adjustment Sheet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6" l="1"/>
  <c r="B6" i="5"/>
  <c r="B7" i="5"/>
  <c r="B2" i="5"/>
  <c r="B4" i="5" s="1"/>
  <c r="B3" i="5"/>
  <c r="B5" i="5"/>
  <c r="F3" i="2"/>
  <c r="F4" i="2"/>
  <c r="F5" i="2"/>
  <c r="F6" i="2"/>
  <c r="F7" i="2"/>
  <c r="F8" i="2"/>
  <c r="F9" i="2"/>
  <c r="F10" i="2"/>
  <c r="F11" i="2"/>
  <c r="F12" i="2"/>
  <c r="F13" i="2"/>
  <c r="E3" i="2"/>
  <c r="E4" i="2"/>
  <c r="E5" i="2"/>
  <c r="E6" i="2"/>
  <c r="E7" i="2"/>
  <c r="E8" i="2"/>
  <c r="E9" i="2"/>
  <c r="E10" i="2"/>
  <c r="E11" i="2"/>
  <c r="E12" i="2"/>
  <c r="E13" i="2"/>
  <c r="E2" i="2"/>
  <c r="F2" i="2" s="1"/>
  <c r="F3" i="1"/>
  <c r="F4" i="1"/>
  <c r="F5" i="1"/>
  <c r="F6" i="1"/>
  <c r="F7" i="1"/>
  <c r="F8" i="1"/>
  <c r="F9" i="1"/>
  <c r="F10" i="1"/>
  <c r="F11" i="1"/>
  <c r="F12" i="1"/>
  <c r="F13" i="1"/>
  <c r="E3" i="1"/>
  <c r="E4" i="1"/>
  <c r="E5" i="1"/>
  <c r="E6" i="1"/>
  <c r="E7" i="1"/>
  <c r="E8" i="1"/>
  <c r="E9" i="1"/>
  <c r="E10" i="1"/>
  <c r="E11" i="1"/>
  <c r="E12" i="1"/>
  <c r="E13" i="1"/>
  <c r="E2" i="1"/>
  <c r="F2" i="1" s="1"/>
  <c r="D2" i="3"/>
</calcChain>
</file>

<file path=xl/sharedStrings.xml><?xml version="1.0" encoding="utf-8"?>
<sst xmlns="http://schemas.openxmlformats.org/spreadsheetml/2006/main" count="92" uniqueCount="86">
  <si>
    <t>Date</t>
  </si>
  <si>
    <t>Invoice #</t>
  </si>
  <si>
    <t>Customer</t>
  </si>
  <si>
    <t>Total Amount</t>
  </si>
  <si>
    <t>GST Collected</t>
  </si>
  <si>
    <t>Net Sales</t>
  </si>
  <si>
    <t>INV1001</t>
  </si>
  <si>
    <t>ABC Ltd</t>
  </si>
  <si>
    <t>INV1002</t>
  </si>
  <si>
    <t>Maple Inc.</t>
  </si>
  <si>
    <t>INV1003</t>
  </si>
  <si>
    <t>Westwood Co.</t>
  </si>
  <si>
    <t>INV1004</t>
  </si>
  <si>
    <t>North Bay Ltd.</t>
  </si>
  <si>
    <t>INV1005</t>
  </si>
  <si>
    <t>Greenfields</t>
  </si>
  <si>
    <t>INV1006</t>
  </si>
  <si>
    <t>Lakeside Inc.</t>
  </si>
  <si>
    <t>INV1007</t>
  </si>
  <si>
    <t>Summit Corp.</t>
  </si>
  <si>
    <t>INV1008</t>
  </si>
  <si>
    <t>Polaris Group</t>
  </si>
  <si>
    <t>INV1009</t>
  </si>
  <si>
    <t>NovaTech</t>
  </si>
  <si>
    <t>INV1010</t>
  </si>
  <si>
    <t>Starline Ltd.</t>
  </si>
  <si>
    <t>INV1011</t>
  </si>
  <si>
    <t>Redwood Inc.</t>
  </si>
  <si>
    <t>INV1012</t>
  </si>
  <si>
    <t>Bluewater Co.</t>
  </si>
  <si>
    <t>Vendor</t>
  </si>
  <si>
    <t>GST Paid</t>
  </si>
  <si>
    <t>Net Expense</t>
  </si>
  <si>
    <t>BIL2001</t>
  </si>
  <si>
    <t>Staples Canada</t>
  </si>
  <si>
    <t>BIL2002</t>
  </si>
  <si>
    <t>Office Depot</t>
  </si>
  <si>
    <t>BIL2003</t>
  </si>
  <si>
    <t>Best Buy</t>
  </si>
  <si>
    <t>BIL2004</t>
  </si>
  <si>
    <t>Amazon Business</t>
  </si>
  <si>
    <t>BIL2005</t>
  </si>
  <si>
    <t>Grand &amp; Toy</t>
  </si>
  <si>
    <t>BIL2006</t>
  </si>
  <si>
    <t>Telus Mobility</t>
  </si>
  <si>
    <t>BIL2007</t>
  </si>
  <si>
    <t>Canada Post</t>
  </si>
  <si>
    <t>BIL2008</t>
  </si>
  <si>
    <t>Apple Canada</t>
  </si>
  <si>
    <t>BIL2009</t>
  </si>
  <si>
    <t>Microsoft</t>
  </si>
  <si>
    <t>BIL2010</t>
  </si>
  <si>
    <t>Petro-Canada</t>
  </si>
  <si>
    <t>BIL2011</t>
  </si>
  <si>
    <t>Google Workspace</t>
  </si>
  <si>
    <t>BIL2012</t>
  </si>
  <si>
    <t>Uber for Business</t>
  </si>
  <si>
    <t>Period</t>
  </si>
  <si>
    <t>GST Collected (from return)</t>
  </si>
  <si>
    <t>ITC Claimed (GST Paid)</t>
  </si>
  <si>
    <t>Net Tax Payable</t>
  </si>
  <si>
    <t>CRA Assessed</t>
  </si>
  <si>
    <t>CRA Payment / Refund</t>
  </si>
  <si>
    <t>2025-10</t>
  </si>
  <si>
    <t>Description</t>
  </si>
  <si>
    <t>Amount (CAD)</t>
  </si>
  <si>
    <t>GST Collected (Sales)</t>
  </si>
  <si>
    <t>GST Paid (Purchases)</t>
  </si>
  <si>
    <t>Net GST Payable</t>
  </si>
  <si>
    <t>Difference</t>
  </si>
  <si>
    <t>Status</t>
  </si>
  <si>
    <t>Adjustment Type</t>
  </si>
  <si>
    <t>Direction</t>
  </si>
  <si>
    <t>Explanation</t>
  </si>
  <si>
    <t>Missed sales invoice</t>
  </si>
  <si>
    <t>Increase</t>
  </si>
  <si>
    <t>Ineligible ITC claimed</t>
  </si>
  <si>
    <t>Personal purchase wrongly claimed</t>
  </si>
  <si>
    <t>CRA Adjustment</t>
  </si>
  <si>
    <t>CRA disallowed part of an expense</t>
  </si>
  <si>
    <t>Total Adjustment</t>
  </si>
  <si>
    <t>-</t>
  </si>
  <si>
    <t>Matches variance with CRA</t>
  </si>
  <si>
    <t>Payable</t>
  </si>
  <si>
    <t>Decrease</t>
  </si>
  <si>
    <t>Found an unrecorded taxable 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</si>
</sst>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dd/mm/yyyy;@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17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/>
    <xf numFmtId="0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84FA1-F91B-434F-B2AC-BBDC5BD63E4C}">
  <dimension ref="A1:F13"/>
  <sheetViews>
    <sheetView showGridLines="0" tabSelected="1" workbookViewId="0">
      <selection activeCell="Q28" sqref="Q28"/>
    </sheetView>
  </sheetViews>
  <sheetFormatPr defaultRowHeight="15" x14ac:dyDescent="0.25"/>
  <cols>
    <col min="1" max="1" width="10.7109375" style="3" bestFit="1" customWidth="1"/>
    <col min="2" max="2" width="9.7109375" style="3" bestFit="1" customWidth="1"/>
    <col min="3" max="3" width="14" style="3" bestFit="1" customWidth="1"/>
    <col min="4" max="4" width="14.7109375" style="3" bestFit="1" customWidth="1"/>
    <col min="5" max="5" width="14.42578125" style="3" bestFit="1" customWidth="1"/>
    <col min="6" max="6" width="10" style="3" bestFit="1" customWidth="1"/>
    <col min="7" max="16384" width="9.140625" style="3"/>
  </cols>
  <sheetData>
    <row r="1" spans="1:6" ht="18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8" customHeight="1" x14ac:dyDescent="0.25">
      <c r="A2" s="6">
        <v>45931</v>
      </c>
      <c r="B2" s="4" t="s">
        <v>6</v>
      </c>
      <c r="C2" s="4" t="s">
        <v>7</v>
      </c>
      <c r="D2" s="7">
        <v>1130</v>
      </c>
      <c r="E2" s="8">
        <f>(D2/113)*13</f>
        <v>130</v>
      </c>
      <c r="F2" s="8">
        <f>D2-E2</f>
        <v>1000</v>
      </c>
    </row>
    <row r="3" spans="1:6" ht="18" customHeight="1" x14ac:dyDescent="0.25">
      <c r="A3" s="6">
        <v>45932</v>
      </c>
      <c r="B3" s="4" t="s">
        <v>8</v>
      </c>
      <c r="C3" s="4" t="s">
        <v>9</v>
      </c>
      <c r="D3" s="7">
        <v>2260</v>
      </c>
      <c r="E3" s="8">
        <f t="shared" ref="E3:E13" si="0">(D3/113)*13</f>
        <v>260</v>
      </c>
      <c r="F3" s="8">
        <f t="shared" ref="F3:F13" si="1">D3-E3</f>
        <v>2000</v>
      </c>
    </row>
    <row r="4" spans="1:6" ht="18" customHeight="1" x14ac:dyDescent="0.25">
      <c r="A4" s="6">
        <v>45933</v>
      </c>
      <c r="B4" s="4" t="s">
        <v>10</v>
      </c>
      <c r="C4" s="4" t="s">
        <v>11</v>
      </c>
      <c r="D4" s="7">
        <v>565</v>
      </c>
      <c r="E4" s="8">
        <f t="shared" si="0"/>
        <v>65</v>
      </c>
      <c r="F4" s="8">
        <f t="shared" si="1"/>
        <v>500</v>
      </c>
    </row>
    <row r="5" spans="1:6" ht="18" customHeight="1" x14ac:dyDescent="0.25">
      <c r="A5" s="6">
        <v>45934</v>
      </c>
      <c r="B5" s="4" t="s">
        <v>12</v>
      </c>
      <c r="C5" s="4" t="s">
        <v>13</v>
      </c>
      <c r="D5" s="7">
        <v>1695</v>
      </c>
      <c r="E5" s="8">
        <f t="shared" si="0"/>
        <v>195</v>
      </c>
      <c r="F5" s="8">
        <f t="shared" si="1"/>
        <v>1500</v>
      </c>
    </row>
    <row r="6" spans="1:6" ht="18" customHeight="1" x14ac:dyDescent="0.25">
      <c r="A6" s="6">
        <v>45935</v>
      </c>
      <c r="B6" s="4" t="s">
        <v>14</v>
      </c>
      <c r="C6" s="4" t="s">
        <v>15</v>
      </c>
      <c r="D6" s="7">
        <v>339</v>
      </c>
      <c r="E6" s="8">
        <f t="shared" si="0"/>
        <v>39</v>
      </c>
      <c r="F6" s="8">
        <f t="shared" si="1"/>
        <v>300</v>
      </c>
    </row>
    <row r="7" spans="1:6" ht="18" customHeight="1" x14ac:dyDescent="0.25">
      <c r="A7" s="6">
        <v>45936</v>
      </c>
      <c r="B7" s="4" t="s">
        <v>16</v>
      </c>
      <c r="C7" s="4" t="s">
        <v>17</v>
      </c>
      <c r="D7" s="7">
        <v>1130</v>
      </c>
      <c r="E7" s="8">
        <f t="shared" si="0"/>
        <v>130</v>
      </c>
      <c r="F7" s="8">
        <f t="shared" si="1"/>
        <v>1000</v>
      </c>
    </row>
    <row r="8" spans="1:6" ht="18" customHeight="1" x14ac:dyDescent="0.25">
      <c r="A8" s="6">
        <v>45937</v>
      </c>
      <c r="B8" s="4" t="s">
        <v>18</v>
      </c>
      <c r="C8" s="4" t="s">
        <v>19</v>
      </c>
      <c r="D8" s="7">
        <v>2260</v>
      </c>
      <c r="E8" s="8">
        <f t="shared" si="0"/>
        <v>260</v>
      </c>
      <c r="F8" s="8">
        <f t="shared" si="1"/>
        <v>2000</v>
      </c>
    </row>
    <row r="9" spans="1:6" ht="18" customHeight="1" x14ac:dyDescent="0.25">
      <c r="A9" s="6">
        <v>45938</v>
      </c>
      <c r="B9" s="4" t="s">
        <v>20</v>
      </c>
      <c r="C9" s="4" t="s">
        <v>21</v>
      </c>
      <c r="D9" s="7">
        <v>565</v>
      </c>
      <c r="E9" s="8">
        <f t="shared" si="0"/>
        <v>65</v>
      </c>
      <c r="F9" s="8">
        <f t="shared" si="1"/>
        <v>500</v>
      </c>
    </row>
    <row r="10" spans="1:6" ht="18" customHeight="1" x14ac:dyDescent="0.25">
      <c r="A10" s="6">
        <v>45939</v>
      </c>
      <c r="B10" s="4" t="s">
        <v>22</v>
      </c>
      <c r="C10" s="4" t="s">
        <v>23</v>
      </c>
      <c r="D10" s="7">
        <v>1695</v>
      </c>
      <c r="E10" s="8">
        <f t="shared" si="0"/>
        <v>195</v>
      </c>
      <c r="F10" s="8">
        <f t="shared" si="1"/>
        <v>1500</v>
      </c>
    </row>
    <row r="11" spans="1:6" ht="18" customHeight="1" x14ac:dyDescent="0.25">
      <c r="A11" s="6">
        <v>45940</v>
      </c>
      <c r="B11" s="4" t="s">
        <v>24</v>
      </c>
      <c r="C11" s="4" t="s">
        <v>25</v>
      </c>
      <c r="D11" s="7">
        <v>339</v>
      </c>
      <c r="E11" s="8">
        <f t="shared" si="0"/>
        <v>39</v>
      </c>
      <c r="F11" s="8">
        <f t="shared" si="1"/>
        <v>300</v>
      </c>
    </row>
    <row r="12" spans="1:6" ht="18" customHeight="1" x14ac:dyDescent="0.25">
      <c r="A12" s="6">
        <v>45941</v>
      </c>
      <c r="B12" s="4" t="s">
        <v>26</v>
      </c>
      <c r="C12" s="4" t="s">
        <v>27</v>
      </c>
      <c r="D12" s="7">
        <v>1130</v>
      </c>
      <c r="E12" s="8">
        <f t="shared" si="0"/>
        <v>130</v>
      </c>
      <c r="F12" s="8">
        <f t="shared" si="1"/>
        <v>1000</v>
      </c>
    </row>
    <row r="13" spans="1:6" ht="18" customHeight="1" x14ac:dyDescent="0.25">
      <c r="A13" s="6">
        <v>45942</v>
      </c>
      <c r="B13" s="4" t="s">
        <v>28</v>
      </c>
      <c r="C13" s="4" t="s">
        <v>29</v>
      </c>
      <c r="D13" s="7">
        <v>2260</v>
      </c>
      <c r="E13" s="8">
        <f t="shared" si="0"/>
        <v>260</v>
      </c>
      <c r="F13" s="8">
        <f t="shared" si="1"/>
        <v>2000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ED7D0-36A6-4BE7-B967-328AB78F6DAB}">
  <dimension ref="A1:G13"/>
  <sheetViews>
    <sheetView showGridLines="0" workbookViewId="0">
      <selection activeCell="F13" sqref="A1:F13"/>
    </sheetView>
  </sheetViews>
  <sheetFormatPr defaultRowHeight="15" x14ac:dyDescent="0.25"/>
  <cols>
    <col min="1" max="1" width="10.7109375" bestFit="1" customWidth="1"/>
    <col min="2" max="2" width="9.7109375" bestFit="1" customWidth="1"/>
    <col min="3" max="3" width="17.7109375" bestFit="1" customWidth="1"/>
    <col min="4" max="4" width="14.7109375" bestFit="1" customWidth="1"/>
    <col min="5" max="5" width="9.5703125" bestFit="1" customWidth="1"/>
    <col min="6" max="6" width="13.140625" bestFit="1" customWidth="1"/>
    <col min="7" max="7" width="10.42578125" bestFit="1" customWidth="1"/>
  </cols>
  <sheetData>
    <row r="1" spans="1:7" ht="18" customHeight="1" x14ac:dyDescent="0.25">
      <c r="A1" s="2" t="s">
        <v>0</v>
      </c>
      <c r="B1" s="2" t="s">
        <v>1</v>
      </c>
      <c r="C1" s="2" t="s">
        <v>30</v>
      </c>
      <c r="D1" s="2" t="s">
        <v>3</v>
      </c>
      <c r="E1" s="2" t="s">
        <v>31</v>
      </c>
      <c r="F1" s="2" t="s">
        <v>32</v>
      </c>
    </row>
    <row r="2" spans="1:7" ht="18" customHeight="1" x14ac:dyDescent="0.25">
      <c r="A2" s="6">
        <v>45931</v>
      </c>
      <c r="B2" s="4" t="s">
        <v>33</v>
      </c>
      <c r="C2" s="4" t="s">
        <v>34</v>
      </c>
      <c r="D2" s="7">
        <v>113</v>
      </c>
      <c r="E2" s="8">
        <f>(D2/113)*13</f>
        <v>13</v>
      </c>
      <c r="F2" s="8">
        <f>D2-E2</f>
        <v>100</v>
      </c>
    </row>
    <row r="3" spans="1:7" ht="18" customHeight="1" x14ac:dyDescent="0.25">
      <c r="A3" s="6">
        <v>45932</v>
      </c>
      <c r="B3" s="4" t="s">
        <v>35</v>
      </c>
      <c r="C3" s="4" t="s">
        <v>36</v>
      </c>
      <c r="D3" s="7">
        <v>226</v>
      </c>
      <c r="E3" s="8">
        <f t="shared" ref="E3:E13" si="0">(D3/113)*13</f>
        <v>26</v>
      </c>
      <c r="F3" s="8">
        <f t="shared" ref="F3:F13" si="1">D3-E3</f>
        <v>200</v>
      </c>
    </row>
    <row r="4" spans="1:7" ht="18" customHeight="1" x14ac:dyDescent="0.25">
      <c r="A4" s="6">
        <v>45933</v>
      </c>
      <c r="B4" s="4" t="s">
        <v>37</v>
      </c>
      <c r="C4" s="4" t="s">
        <v>38</v>
      </c>
      <c r="D4" s="7">
        <v>565</v>
      </c>
      <c r="E4" s="8">
        <f t="shared" si="0"/>
        <v>65</v>
      </c>
      <c r="F4" s="8">
        <f t="shared" si="1"/>
        <v>500</v>
      </c>
    </row>
    <row r="5" spans="1:7" ht="18" customHeight="1" x14ac:dyDescent="0.25">
      <c r="A5" s="6">
        <v>45934</v>
      </c>
      <c r="B5" s="4" t="s">
        <v>39</v>
      </c>
      <c r="C5" s="4" t="s">
        <v>40</v>
      </c>
      <c r="D5" s="7">
        <v>169.5</v>
      </c>
      <c r="E5" s="8">
        <f t="shared" si="0"/>
        <v>19.5</v>
      </c>
      <c r="F5" s="8">
        <f t="shared" si="1"/>
        <v>150</v>
      </c>
    </row>
    <row r="6" spans="1:7" ht="18" customHeight="1" x14ac:dyDescent="0.25">
      <c r="A6" s="6">
        <v>45935</v>
      </c>
      <c r="B6" s="4" t="s">
        <v>41</v>
      </c>
      <c r="C6" s="4" t="s">
        <v>42</v>
      </c>
      <c r="D6" s="7">
        <v>339</v>
      </c>
      <c r="E6" s="8">
        <f t="shared" si="0"/>
        <v>39</v>
      </c>
      <c r="F6" s="8">
        <f t="shared" si="1"/>
        <v>300</v>
      </c>
    </row>
    <row r="7" spans="1:7" ht="18" customHeight="1" x14ac:dyDescent="0.25">
      <c r="A7" s="6">
        <v>45936</v>
      </c>
      <c r="B7" s="4" t="s">
        <v>43</v>
      </c>
      <c r="C7" s="4" t="s">
        <v>44</v>
      </c>
      <c r="D7" s="7">
        <v>113</v>
      </c>
      <c r="E7" s="8">
        <f t="shared" si="0"/>
        <v>13</v>
      </c>
      <c r="F7" s="8">
        <f t="shared" si="1"/>
        <v>100</v>
      </c>
    </row>
    <row r="8" spans="1:7" ht="18" customHeight="1" x14ac:dyDescent="0.25">
      <c r="A8" s="6">
        <v>45937</v>
      </c>
      <c r="B8" s="4" t="s">
        <v>45</v>
      </c>
      <c r="C8" s="4" t="s">
        <v>46</v>
      </c>
      <c r="D8" s="7">
        <v>226</v>
      </c>
      <c r="E8" s="8">
        <f t="shared" si="0"/>
        <v>26</v>
      </c>
      <c r="F8" s="8">
        <f t="shared" si="1"/>
        <v>200</v>
      </c>
    </row>
    <row r="9" spans="1:7" ht="18" customHeight="1" x14ac:dyDescent="0.25">
      <c r="A9" s="6">
        <v>45938</v>
      </c>
      <c r="B9" s="4" t="s">
        <v>47</v>
      </c>
      <c r="C9" s="4" t="s">
        <v>48</v>
      </c>
      <c r="D9" s="7">
        <v>565</v>
      </c>
      <c r="E9" s="8">
        <f t="shared" si="0"/>
        <v>65</v>
      </c>
      <c r="F9" s="8">
        <f t="shared" si="1"/>
        <v>500</v>
      </c>
    </row>
    <row r="10" spans="1:7" ht="18" customHeight="1" x14ac:dyDescent="0.25">
      <c r="A10" s="6">
        <v>45939</v>
      </c>
      <c r="B10" s="4" t="s">
        <v>49</v>
      </c>
      <c r="C10" s="4" t="s">
        <v>50</v>
      </c>
      <c r="D10" s="7">
        <v>169.5</v>
      </c>
      <c r="E10" s="8">
        <f t="shared" si="0"/>
        <v>19.5</v>
      </c>
      <c r="F10" s="8">
        <f t="shared" si="1"/>
        <v>150</v>
      </c>
    </row>
    <row r="11" spans="1:7" ht="18" customHeight="1" x14ac:dyDescent="0.25">
      <c r="A11" s="6">
        <v>45940</v>
      </c>
      <c r="B11" s="4" t="s">
        <v>51</v>
      </c>
      <c r="C11" s="4" t="s">
        <v>52</v>
      </c>
      <c r="D11" s="7">
        <v>113</v>
      </c>
      <c r="E11" s="8">
        <f t="shared" si="0"/>
        <v>13</v>
      </c>
      <c r="F11" s="8">
        <f t="shared" si="1"/>
        <v>100</v>
      </c>
    </row>
    <row r="12" spans="1:7" ht="18" customHeight="1" x14ac:dyDescent="0.25">
      <c r="A12" s="6">
        <v>45941</v>
      </c>
      <c r="B12" s="4" t="s">
        <v>53</v>
      </c>
      <c r="C12" s="4" t="s">
        <v>54</v>
      </c>
      <c r="D12" s="7">
        <v>226</v>
      </c>
      <c r="E12" s="8">
        <f t="shared" si="0"/>
        <v>26</v>
      </c>
      <c r="F12" s="8">
        <f t="shared" si="1"/>
        <v>200</v>
      </c>
    </row>
    <row r="13" spans="1:7" ht="18" customHeight="1" x14ac:dyDescent="0.25">
      <c r="A13" s="6">
        <v>45942</v>
      </c>
      <c r="B13" s="4" t="s">
        <v>55</v>
      </c>
      <c r="C13" s="4" t="s">
        <v>56</v>
      </c>
      <c r="D13" s="7">
        <v>565</v>
      </c>
      <c r="E13" s="8">
        <f t="shared" si="0"/>
        <v>65</v>
      </c>
      <c r="F13" s="8">
        <f t="shared" si="1"/>
        <v>500</v>
      </c>
      <c r="G1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1ED21-E83F-455B-B31B-3875332E721B}">
  <dimension ref="A1:F2"/>
  <sheetViews>
    <sheetView showGridLines="0" workbookViewId="0">
      <selection activeCell="F2" sqref="A1:F2"/>
    </sheetView>
  </sheetViews>
  <sheetFormatPr defaultRowHeight="15" x14ac:dyDescent="0.25"/>
  <cols>
    <col min="1" max="1" width="7.7109375" bestFit="1" customWidth="1"/>
    <col min="2" max="2" width="28.42578125" bestFit="1" customWidth="1"/>
    <col min="3" max="3" width="23.140625" bestFit="1" customWidth="1"/>
    <col min="4" max="4" width="16.85546875" bestFit="1" customWidth="1"/>
    <col min="5" max="5" width="14" bestFit="1" customWidth="1"/>
    <col min="6" max="6" width="23.7109375" bestFit="1" customWidth="1"/>
  </cols>
  <sheetData>
    <row r="1" spans="1:6" ht="15.75" x14ac:dyDescent="0.25">
      <c r="A1" s="2" t="s">
        <v>57</v>
      </c>
      <c r="B1" s="2" t="s">
        <v>58</v>
      </c>
      <c r="C1" s="2" t="s">
        <v>59</v>
      </c>
      <c r="D1" s="2" t="s">
        <v>60</v>
      </c>
      <c r="E1" s="2" t="s">
        <v>61</v>
      </c>
      <c r="F1" s="2" t="s">
        <v>62</v>
      </c>
    </row>
    <row r="2" spans="1:6" x14ac:dyDescent="0.25">
      <c r="A2" s="4" t="s">
        <v>63</v>
      </c>
      <c r="B2" s="8">
        <v>1768</v>
      </c>
      <c r="C2" s="8">
        <v>390</v>
      </c>
      <c r="D2" s="8">
        <f>B2-C2</f>
        <v>1378</v>
      </c>
      <c r="E2" s="5">
        <v>1500</v>
      </c>
      <c r="F2" s="5" t="s">
        <v>83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F3C5F-61C5-4C62-B4A2-E81B86A40340}">
  <dimension ref="A1:B7"/>
  <sheetViews>
    <sheetView showGridLines="0" workbookViewId="0">
      <selection activeCell="B7" sqref="A1:B7"/>
    </sheetView>
  </sheetViews>
  <sheetFormatPr defaultRowHeight="15" x14ac:dyDescent="0.25"/>
  <cols>
    <col min="1" max="1" width="19.85546875" bestFit="1" customWidth="1"/>
    <col min="2" max="2" width="19" bestFit="1" customWidth="1"/>
  </cols>
  <sheetData>
    <row r="1" spans="1:2" ht="15.75" x14ac:dyDescent="0.25">
      <c r="A1" s="2" t="s">
        <v>64</v>
      </c>
      <c r="B1" s="2" t="s">
        <v>65</v>
      </c>
    </row>
    <row r="2" spans="1:2" ht="18" customHeight="1" x14ac:dyDescent="0.25">
      <c r="A2" s="4" t="s">
        <v>66</v>
      </c>
      <c r="B2" s="8">
        <f>SUM(Sales!E2:E13)</f>
        <v>1768</v>
      </c>
    </row>
    <row r="3" spans="1:2" ht="18" customHeight="1" x14ac:dyDescent="0.25">
      <c r="A3" s="4" t="s">
        <v>67</v>
      </c>
      <c r="B3" s="8">
        <f>SUM(Purchases!E2:E13)</f>
        <v>390</v>
      </c>
    </row>
    <row r="4" spans="1:2" ht="18" customHeight="1" x14ac:dyDescent="0.25">
      <c r="A4" s="4" t="s">
        <v>68</v>
      </c>
      <c r="B4" s="8">
        <f>B2-B3</f>
        <v>1378</v>
      </c>
    </row>
    <row r="5" spans="1:2" ht="18" customHeight="1" x14ac:dyDescent="0.25">
      <c r="A5" s="4" t="s">
        <v>61</v>
      </c>
      <c r="B5" s="8">
        <f>CRA!E2</f>
        <v>1500</v>
      </c>
    </row>
    <row r="6" spans="1:2" ht="18" customHeight="1" x14ac:dyDescent="0.25">
      <c r="A6" s="4" t="s">
        <v>69</v>
      </c>
      <c r="B6" s="8">
        <f>ABS(B5-B4)</f>
        <v>122</v>
      </c>
    </row>
    <row r="7" spans="1:2" ht="18" customHeight="1" x14ac:dyDescent="0.25">
      <c r="A7" s="4" t="s">
        <v>70</v>
      </c>
      <c r="B7" s="4" t="str">
        <f>IF(B4=B5,"Reconciled","Check Data")</f>
        <v>Check Data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B0F92-BAE5-4774-905F-F3514B75C056}">
  <dimension ref="A1:D5"/>
  <sheetViews>
    <sheetView showGridLines="0" workbookViewId="0">
      <selection activeCell="D5" sqref="A1:D5"/>
    </sheetView>
  </sheetViews>
  <sheetFormatPr defaultRowHeight="15" x14ac:dyDescent="0.25"/>
  <cols>
    <col min="1" max="1" width="20.28515625" bestFit="1" customWidth="1"/>
    <col min="2" max="2" width="15.140625" bestFit="1" customWidth="1"/>
    <col min="3" max="3" width="10" bestFit="1" customWidth="1"/>
    <col min="4" max="4" width="32.85546875" bestFit="1" customWidth="1"/>
  </cols>
  <sheetData>
    <row r="1" spans="1:4" ht="18" customHeight="1" x14ac:dyDescent="0.25">
      <c r="A1" s="2" t="s">
        <v>71</v>
      </c>
      <c r="B1" s="2" t="s">
        <v>65</v>
      </c>
      <c r="C1" s="2" t="s">
        <v>72</v>
      </c>
      <c r="D1" s="2" t="s">
        <v>73</v>
      </c>
    </row>
    <row r="2" spans="1:4" ht="18" customHeight="1" x14ac:dyDescent="0.25">
      <c r="A2" s="4" t="s">
        <v>74</v>
      </c>
      <c r="B2" s="4">
        <v>170</v>
      </c>
      <c r="C2" s="4" t="s">
        <v>75</v>
      </c>
      <c r="D2" s="4" t="s">
        <v>85</v>
      </c>
    </row>
    <row r="3" spans="1:4" ht="18" customHeight="1" x14ac:dyDescent="0.25">
      <c r="A3" s="4" t="s">
        <v>76</v>
      </c>
      <c r="B3" s="4">
        <v>13</v>
      </c>
      <c r="C3" s="4" t="s">
        <v>84</v>
      </c>
      <c r="D3" s="4" t="s">
        <v>77</v>
      </c>
    </row>
    <row r="4" spans="1:4" ht="18" customHeight="1" x14ac:dyDescent="0.25">
      <c r="A4" s="4" t="s">
        <v>78</v>
      </c>
      <c r="B4" s="4">
        <v>35</v>
      </c>
      <c r="C4" s="4" t="s">
        <v>84</v>
      </c>
      <c r="D4" s="4" t="s">
        <v>79</v>
      </c>
    </row>
    <row r="5" spans="1:4" ht="18" customHeight="1" x14ac:dyDescent="0.25">
      <c r="A5" s="4" t="s">
        <v>80</v>
      </c>
      <c r="B5" s="4">
        <f>B2-B3-B4</f>
        <v>122</v>
      </c>
      <c r="C5" s="4" t="s">
        <v>81</v>
      </c>
      <c r="D5" s="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Sales</vt:lpstr>
      <vt:lpstr>Purchases</vt:lpstr>
      <vt:lpstr>CRA</vt:lpstr>
      <vt:lpstr>Summary Sheet</vt:lpstr>
      <vt:lpstr>Adjustment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 nil utsa</dc:creator>
  <cp:lastModifiedBy>Rudra nil utsa</cp:lastModifiedBy>
  <dcterms:created xsi:type="dcterms:W3CDTF">2025-10-18T01:56:06Z</dcterms:created>
  <dcterms:modified xsi:type="dcterms:W3CDTF">2025-10-19T05:33:03Z</dcterms:modified>
</cp:coreProperties>
</file>