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My Drive\operating cash flow formula excel\"/>
    </mc:Choice>
  </mc:AlternateContent>
  <xr:revisionPtr revIDLastSave="0" documentId="13_ncr:1_{AFD7471A-C95E-4A65-B15A-BAFABA9BC936}" xr6:coauthVersionLast="47" xr6:coauthVersionMax="47" xr10:uidLastSave="{00000000-0000-0000-0000-000000000000}"/>
  <bookViews>
    <workbookView xWindow="-120" yWindow="-120" windowWidth="20730" windowHeight="11310" activeTab="3" xr2:uid="{0BD881DF-5B62-472C-8BDD-71C0942D2BD3}"/>
  </bookViews>
  <sheets>
    <sheet name="Statements for Indirect OCF" sheetId="5" r:id="rId1"/>
    <sheet name="Indirect" sheetId="2" r:id="rId2"/>
    <sheet name="Income Statement for Direct OCF" sheetId="4" r:id="rId3"/>
    <sheet name="Direct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5" i="1"/>
  <c r="B6" i="1"/>
  <c r="B7" i="1"/>
  <c r="B4" i="1"/>
  <c r="B3" i="1"/>
  <c r="B2" i="1"/>
  <c r="B10" i="2"/>
  <c r="B11" i="2"/>
  <c r="B8" i="2"/>
  <c r="B4" i="2"/>
  <c r="B5" i="2"/>
  <c r="B3" i="2"/>
  <c r="B7" i="2"/>
  <c r="B9" i="2"/>
  <c r="B12" i="2"/>
  <c r="B8" i="5"/>
  <c r="B2" i="2" s="1"/>
  <c r="B16" i="4"/>
  <c r="B13" i="4"/>
  <c r="B12" i="4"/>
  <c r="B11" i="4"/>
  <c r="B9" i="1" l="1"/>
  <c r="B10" i="1" s="1"/>
  <c r="B6" i="2"/>
  <c r="B13" i="2" s="1"/>
</calcChain>
</file>

<file path=xl/sharedStrings.xml><?xml version="1.0" encoding="utf-8"?>
<sst xmlns="http://schemas.openxmlformats.org/spreadsheetml/2006/main" count="67" uniqueCount="54">
  <si>
    <t>Description</t>
  </si>
  <si>
    <t>Amount (USD)</t>
  </si>
  <si>
    <t>Cash received from customers</t>
  </si>
  <si>
    <t>Total Cash Inflows</t>
  </si>
  <si>
    <t>Cash paid to suppliers</t>
  </si>
  <si>
    <t>Cash paid to employees</t>
  </si>
  <si>
    <t>Cash paid for rent</t>
  </si>
  <si>
    <t>Cash paid for utilities</t>
  </si>
  <si>
    <t>Total Cash Outflows</t>
  </si>
  <si>
    <t>Net Cash from Operating Activities (OCF)</t>
  </si>
  <si>
    <t>Net Income</t>
  </si>
  <si>
    <t>Depreciation &amp; Amortization</t>
  </si>
  <si>
    <t>Loss on sale of equipment</t>
  </si>
  <si>
    <t>Gain on sale of investments</t>
  </si>
  <si>
    <t>Non-Cash Adjustments Total</t>
  </si>
  <si>
    <t>Increase in Accounts Receivable</t>
  </si>
  <si>
    <t>Increase in Inventory</t>
  </si>
  <si>
    <t>Decrease in Accounts Payable</t>
  </si>
  <si>
    <t>Increase in Accrued Expenses</t>
  </si>
  <si>
    <t>Decrease in Income Taxes Payable</t>
  </si>
  <si>
    <t>Changes in Working Capital Total</t>
  </si>
  <si>
    <t>Revenue and Income</t>
  </si>
  <si>
    <t>Sales Revenue</t>
  </si>
  <si>
    <t>Total Revenue</t>
  </si>
  <si>
    <t>Cost of Goods Sold (COGS)</t>
  </si>
  <si>
    <t>Salaries and Wages Expense</t>
  </si>
  <si>
    <t>Rent Expense</t>
  </si>
  <si>
    <t>Utilities Expense</t>
  </si>
  <si>
    <t>Depreciation Expense</t>
  </si>
  <si>
    <t>Operating Income (EBIT)</t>
  </si>
  <si>
    <t>Cash paid for taxes</t>
  </si>
  <si>
    <t>Operating Expenses</t>
  </si>
  <si>
    <t>Total Operating Expenses</t>
  </si>
  <si>
    <t>Tax Expense (at 25%)</t>
  </si>
  <si>
    <t>Revenue</t>
  </si>
  <si>
    <t>Expenses (excluding depreciation &amp; amortization)</t>
  </si>
  <si>
    <t>Income Statement</t>
  </si>
  <si>
    <t>Assets</t>
  </si>
  <si>
    <t>Beginning</t>
  </si>
  <si>
    <t>Ending</t>
  </si>
  <si>
    <t>Cash</t>
  </si>
  <si>
    <t>Accounts Receivable</t>
  </si>
  <si>
    <t>Inventory</t>
  </si>
  <si>
    <t>Equipment (net)</t>
  </si>
  <si>
    <t>Investments</t>
  </si>
  <si>
    <t>Total Assets</t>
  </si>
  <si>
    <t>Liabilities &amp; Equity</t>
  </si>
  <si>
    <t>Accounts Payable</t>
  </si>
  <si>
    <t>Accrued Expenses</t>
  </si>
  <si>
    <t>Income Taxes Payable</t>
  </si>
  <si>
    <t>Common Equity</t>
  </si>
  <si>
    <t>Total Liabilities &amp; Equity</t>
  </si>
  <si>
    <t>Comparative Balance Sheet (Beginning and End of Year)</t>
  </si>
  <si>
    <t>Direct Operating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</si>
</sst>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/>
    <xf numFmtId="0" fontId="2" fillId="2" borderId="1" xfId="0" applyFont="1" applyFill="1" applyBorder="1" applyAlignment="1">
      <alignment horizontal="center" vertical="center"/>
    </xf>
    <xf numFmtId="3" fontId="3" fillId="0" borderId="1" xfId="1" applyNumberFormat="1" applyFont="1" applyBorder="1"/>
    <xf numFmtId="0" fontId="3" fillId="0" borderId="1" xfId="1" applyFont="1" applyBorder="1"/>
    <xf numFmtId="0" fontId="4" fillId="0" borderId="1" xfId="1" applyFont="1" applyBorder="1"/>
    <xf numFmtId="3" fontId="4" fillId="0" borderId="1" xfId="1" applyNumberFormat="1" applyFont="1" applyBorder="1"/>
  </cellXfs>
  <cellStyles count="2">
    <cellStyle name="Normal" xfId="0" builtinId="0"/>
    <cellStyle name="Normal 2" xfId="1" xr:uid="{2F045BEE-0342-4158-B7C0-E69CEAE5C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30EA-A490-4FC5-B39B-E55678873326}">
  <dimension ref="A1:C24"/>
  <sheetViews>
    <sheetView showGridLines="0" zoomScale="85" zoomScaleNormal="85" workbookViewId="0">
      <selection activeCell="M27" sqref="M27"/>
    </sheetView>
  </sheetViews>
  <sheetFormatPr defaultRowHeight="18" customHeight="1" x14ac:dyDescent="0.25"/>
  <cols>
    <col min="1" max="1" width="46.42578125" style="1" bestFit="1" customWidth="1"/>
    <col min="2" max="2" width="17" style="1" bestFit="1" customWidth="1"/>
    <col min="3" max="16384" width="9.140625" style="1"/>
  </cols>
  <sheetData>
    <row r="1" spans="1:3" ht="18" customHeight="1" x14ac:dyDescent="0.25">
      <c r="A1" s="1" t="s">
        <v>36</v>
      </c>
    </row>
    <row r="2" spans="1:3" ht="18" customHeight="1" x14ac:dyDescent="0.25">
      <c r="A2" s="2" t="s">
        <v>0</v>
      </c>
      <c r="B2" s="2" t="s">
        <v>1</v>
      </c>
    </row>
    <row r="3" spans="1:3" ht="18" customHeight="1" x14ac:dyDescent="0.25">
      <c r="A3" s="6" t="s">
        <v>34</v>
      </c>
      <c r="B3" s="3">
        <v>200000</v>
      </c>
    </row>
    <row r="4" spans="1:3" ht="18" customHeight="1" x14ac:dyDescent="0.25">
      <c r="A4" s="6" t="s">
        <v>35</v>
      </c>
      <c r="B4" s="3">
        <v>138000</v>
      </c>
    </row>
    <row r="5" spans="1:3" ht="18" customHeight="1" x14ac:dyDescent="0.25">
      <c r="A5" s="3" t="s">
        <v>11</v>
      </c>
      <c r="B5" s="3">
        <v>-12000</v>
      </c>
    </row>
    <row r="6" spans="1:3" ht="18" customHeight="1" x14ac:dyDescent="0.25">
      <c r="A6" s="3" t="s">
        <v>12</v>
      </c>
      <c r="B6" s="3">
        <v>-3000</v>
      </c>
    </row>
    <row r="7" spans="1:3" ht="18" customHeight="1" x14ac:dyDescent="0.25">
      <c r="A7" s="3" t="s">
        <v>13</v>
      </c>
      <c r="B7" s="3">
        <v>2000</v>
      </c>
    </row>
    <row r="8" spans="1:3" ht="18" customHeight="1" x14ac:dyDescent="0.25">
      <c r="A8" s="6" t="s">
        <v>10</v>
      </c>
      <c r="B8" s="6">
        <f>B3-SUM(B4:B7)</f>
        <v>75000</v>
      </c>
    </row>
    <row r="10" spans="1:3" ht="18" customHeight="1" x14ac:dyDescent="0.25">
      <c r="A10" s="1" t="s">
        <v>52</v>
      </c>
    </row>
    <row r="11" spans="1:3" ht="18" customHeight="1" x14ac:dyDescent="0.25">
      <c r="A11" s="2" t="s">
        <v>0</v>
      </c>
      <c r="B11" s="2" t="s">
        <v>38</v>
      </c>
      <c r="C11" s="2" t="s">
        <v>39</v>
      </c>
    </row>
    <row r="12" spans="1:3" ht="18" customHeight="1" x14ac:dyDescent="0.25">
      <c r="A12" s="5" t="s">
        <v>37</v>
      </c>
      <c r="B12" s="4"/>
      <c r="C12" s="4"/>
    </row>
    <row r="13" spans="1:3" ht="18" customHeight="1" x14ac:dyDescent="0.25">
      <c r="A13" s="4" t="s">
        <v>40</v>
      </c>
      <c r="B13" s="3">
        <v>20000</v>
      </c>
      <c r="C13" s="3">
        <v>49000</v>
      </c>
    </row>
    <row r="14" spans="1:3" ht="18" customHeight="1" x14ac:dyDescent="0.25">
      <c r="A14" s="4" t="s">
        <v>41</v>
      </c>
      <c r="B14" s="3">
        <v>15000</v>
      </c>
      <c r="C14" s="3">
        <v>23000</v>
      </c>
    </row>
    <row r="15" spans="1:3" ht="18" customHeight="1" x14ac:dyDescent="0.25">
      <c r="A15" s="4" t="s">
        <v>42</v>
      </c>
      <c r="B15" s="3">
        <v>10000</v>
      </c>
      <c r="C15" s="3">
        <v>15000</v>
      </c>
    </row>
    <row r="16" spans="1:3" ht="18" customHeight="1" x14ac:dyDescent="0.25">
      <c r="A16" s="4" t="s">
        <v>43</v>
      </c>
      <c r="B16" s="3">
        <v>40000</v>
      </c>
      <c r="C16" s="3">
        <v>38000</v>
      </c>
    </row>
    <row r="17" spans="1:3" ht="18" customHeight="1" x14ac:dyDescent="0.25">
      <c r="A17" s="4" t="s">
        <v>44</v>
      </c>
      <c r="B17" s="3">
        <v>10000</v>
      </c>
      <c r="C17" s="3">
        <v>11000</v>
      </c>
    </row>
    <row r="18" spans="1:3" ht="18" customHeight="1" x14ac:dyDescent="0.25">
      <c r="A18" s="5" t="s">
        <v>45</v>
      </c>
      <c r="B18" s="3">
        <v>95000</v>
      </c>
      <c r="C18" s="3">
        <v>136000</v>
      </c>
    </row>
    <row r="19" spans="1:3" ht="18" customHeight="1" x14ac:dyDescent="0.25">
      <c r="A19" s="5" t="s">
        <v>46</v>
      </c>
      <c r="B19" s="4"/>
      <c r="C19" s="4"/>
    </row>
    <row r="20" spans="1:3" ht="18" customHeight="1" x14ac:dyDescent="0.25">
      <c r="A20" s="4" t="s">
        <v>47</v>
      </c>
      <c r="B20" s="3">
        <v>12000</v>
      </c>
      <c r="C20" s="3">
        <v>10000</v>
      </c>
    </row>
    <row r="21" spans="1:3" ht="18" customHeight="1" x14ac:dyDescent="0.25">
      <c r="A21" s="4" t="s">
        <v>48</v>
      </c>
      <c r="B21" s="3">
        <v>5000</v>
      </c>
      <c r="C21" s="3">
        <v>9000</v>
      </c>
    </row>
    <row r="22" spans="1:3" ht="18" customHeight="1" x14ac:dyDescent="0.25">
      <c r="A22" s="4" t="s">
        <v>49</v>
      </c>
      <c r="B22" s="3">
        <v>8000</v>
      </c>
      <c r="C22" s="3">
        <v>5000</v>
      </c>
    </row>
    <row r="23" spans="1:3" ht="18" customHeight="1" x14ac:dyDescent="0.25">
      <c r="A23" s="4" t="s">
        <v>50</v>
      </c>
      <c r="B23" s="3">
        <v>70000</v>
      </c>
      <c r="C23" s="3">
        <v>112000</v>
      </c>
    </row>
    <row r="24" spans="1:3" ht="18" customHeight="1" x14ac:dyDescent="0.25">
      <c r="A24" s="5" t="s">
        <v>51</v>
      </c>
      <c r="B24" s="3">
        <v>95000</v>
      </c>
      <c r="C24" s="3">
        <v>136000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FEDD-EC7D-4AC1-9A57-39735CDD620D}">
  <dimension ref="A1:B13"/>
  <sheetViews>
    <sheetView showGridLines="0" workbookViewId="0">
      <selection activeCell="B13" sqref="B13"/>
    </sheetView>
  </sheetViews>
  <sheetFormatPr defaultRowHeight="18" customHeight="1" x14ac:dyDescent="0.25"/>
  <cols>
    <col min="1" max="1" width="38" style="1" bestFit="1" customWidth="1"/>
    <col min="2" max="2" width="15.140625" style="1" bestFit="1" customWidth="1"/>
    <col min="3" max="16384" width="9.140625" style="1"/>
  </cols>
  <sheetData>
    <row r="1" spans="1:2" ht="18" customHeight="1" x14ac:dyDescent="0.25">
      <c r="A1" s="2" t="s">
        <v>0</v>
      </c>
      <c r="B1" s="2" t="s">
        <v>1</v>
      </c>
    </row>
    <row r="2" spans="1:2" ht="18" customHeight="1" x14ac:dyDescent="0.25">
      <c r="A2" s="3" t="s">
        <v>10</v>
      </c>
      <c r="B2" s="3">
        <f>'Statements for Indirect OCF'!B8</f>
        <v>75000</v>
      </c>
    </row>
    <row r="3" spans="1:2" ht="18" customHeight="1" x14ac:dyDescent="0.25">
      <c r="A3" s="3" t="s">
        <v>11</v>
      </c>
      <c r="B3" s="3">
        <f>-'Statements for Indirect OCF'!B5</f>
        <v>12000</v>
      </c>
    </row>
    <row r="4" spans="1:2" ht="18" customHeight="1" x14ac:dyDescent="0.25">
      <c r="A4" s="3" t="s">
        <v>12</v>
      </c>
      <c r="B4" s="3">
        <f>-'Statements for Indirect OCF'!B6</f>
        <v>3000</v>
      </c>
    </row>
    <row r="5" spans="1:2" ht="18" customHeight="1" x14ac:dyDescent="0.25">
      <c r="A5" s="4" t="s">
        <v>13</v>
      </c>
      <c r="B5" s="3">
        <f>-'Statements for Indirect OCF'!B7</f>
        <v>-2000</v>
      </c>
    </row>
    <row r="6" spans="1:2" ht="18" customHeight="1" x14ac:dyDescent="0.25">
      <c r="A6" s="6" t="s">
        <v>14</v>
      </c>
      <c r="B6" s="3">
        <f>SUM(B3:B5)</f>
        <v>13000</v>
      </c>
    </row>
    <row r="7" spans="1:2" ht="18" customHeight="1" x14ac:dyDescent="0.25">
      <c r="A7" s="3" t="s">
        <v>15</v>
      </c>
      <c r="B7" s="3">
        <f>'Statements for Indirect OCF'!B14-'Statements for Indirect OCF'!C14</f>
        <v>-8000</v>
      </c>
    </row>
    <row r="8" spans="1:2" ht="18" customHeight="1" x14ac:dyDescent="0.25">
      <c r="A8" s="3" t="s">
        <v>16</v>
      </c>
      <c r="B8" s="3">
        <f>'Statements for Indirect OCF'!B15-'Statements for Indirect OCF'!C15</f>
        <v>-5000</v>
      </c>
    </row>
    <row r="9" spans="1:2" ht="18" customHeight="1" x14ac:dyDescent="0.25">
      <c r="A9" s="3" t="s">
        <v>17</v>
      </c>
      <c r="B9" s="3">
        <f>'Statements for Indirect OCF'!C20-'Statements for Indirect OCF'!B20</f>
        <v>-2000</v>
      </c>
    </row>
    <row r="10" spans="1:2" ht="18" customHeight="1" x14ac:dyDescent="0.25">
      <c r="A10" s="3" t="s">
        <v>18</v>
      </c>
      <c r="B10" s="3">
        <f>'Statements for Indirect OCF'!C21-'Statements for Indirect OCF'!B21</f>
        <v>4000</v>
      </c>
    </row>
    <row r="11" spans="1:2" ht="18" customHeight="1" x14ac:dyDescent="0.25">
      <c r="A11" s="3" t="s">
        <v>19</v>
      </c>
      <c r="B11" s="3">
        <f>'Statements for Indirect OCF'!C22-'Statements for Indirect OCF'!B22</f>
        <v>-3000</v>
      </c>
    </row>
    <row r="12" spans="1:2" ht="18" customHeight="1" x14ac:dyDescent="0.25">
      <c r="A12" s="5" t="s">
        <v>20</v>
      </c>
      <c r="B12" s="3">
        <f>SUM(B7:B11)</f>
        <v>-14000</v>
      </c>
    </row>
    <row r="13" spans="1:2" ht="18" customHeight="1" x14ac:dyDescent="0.25">
      <c r="A13" s="5" t="s">
        <v>9</v>
      </c>
      <c r="B13" s="3">
        <f>B2+B6+B12</f>
        <v>74000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EA51-B457-45C3-85E5-62DB2E09FDD3}">
  <dimension ref="A1:B16"/>
  <sheetViews>
    <sheetView showGridLines="0" workbookViewId="0">
      <selection activeCell="B13" sqref="B13"/>
    </sheetView>
  </sheetViews>
  <sheetFormatPr defaultRowHeight="18" customHeight="1" x14ac:dyDescent="0.25"/>
  <cols>
    <col min="1" max="1" width="35" style="1" bestFit="1" customWidth="1"/>
    <col min="2" max="2" width="17" style="1" bestFit="1" customWidth="1"/>
    <col min="3" max="4" width="9.140625" style="1"/>
    <col min="5" max="5" width="38" style="1" bestFit="1" customWidth="1"/>
    <col min="6" max="6" width="15.140625" style="1" bestFit="1" customWidth="1"/>
    <col min="7" max="16384" width="9.140625" style="1"/>
  </cols>
  <sheetData>
    <row r="1" spans="1:2" ht="18" customHeight="1" x14ac:dyDescent="0.25">
      <c r="A1" s="2" t="s">
        <v>0</v>
      </c>
      <c r="B1" s="2" t="s">
        <v>1</v>
      </c>
    </row>
    <row r="2" spans="1:2" ht="18" customHeight="1" x14ac:dyDescent="0.25">
      <c r="A2" s="6" t="s">
        <v>21</v>
      </c>
      <c r="B2" s="4"/>
    </row>
    <row r="3" spans="1:2" ht="18" customHeight="1" x14ac:dyDescent="0.25">
      <c r="A3" s="3" t="s">
        <v>22</v>
      </c>
      <c r="B3" s="3">
        <v>400000</v>
      </c>
    </row>
    <row r="4" spans="1:2" ht="18" customHeight="1" x14ac:dyDescent="0.25">
      <c r="A4" s="3" t="s">
        <v>23</v>
      </c>
      <c r="B4" s="3">
        <v>400000</v>
      </c>
    </row>
    <row r="5" spans="1:2" ht="18" customHeight="1" x14ac:dyDescent="0.25">
      <c r="A5" s="6" t="s">
        <v>31</v>
      </c>
      <c r="B5" s="6"/>
    </row>
    <row r="6" spans="1:2" ht="18" customHeight="1" x14ac:dyDescent="0.25">
      <c r="A6" s="3" t="s">
        <v>24</v>
      </c>
      <c r="B6" s="3">
        <v>200000</v>
      </c>
    </row>
    <row r="7" spans="1:2" ht="18" customHeight="1" x14ac:dyDescent="0.25">
      <c r="A7" s="3" t="s">
        <v>25</v>
      </c>
      <c r="B7" s="3">
        <v>80000</v>
      </c>
    </row>
    <row r="8" spans="1:2" ht="18" customHeight="1" x14ac:dyDescent="0.25">
      <c r="A8" s="3" t="s">
        <v>26</v>
      </c>
      <c r="B8" s="3">
        <v>10000</v>
      </c>
    </row>
    <row r="9" spans="1:2" ht="18" customHeight="1" x14ac:dyDescent="0.25">
      <c r="A9" s="3" t="s">
        <v>27</v>
      </c>
      <c r="B9" s="3">
        <v>5000</v>
      </c>
    </row>
    <row r="10" spans="1:2" ht="18" customHeight="1" x14ac:dyDescent="0.25">
      <c r="A10" s="3" t="s">
        <v>28</v>
      </c>
      <c r="B10" s="3">
        <v>15000</v>
      </c>
    </row>
    <row r="11" spans="1:2" ht="18" customHeight="1" x14ac:dyDescent="0.25">
      <c r="A11" s="6" t="s">
        <v>32</v>
      </c>
      <c r="B11" s="3">
        <f>SUM(B6:B10)</f>
        <v>310000</v>
      </c>
    </row>
    <row r="12" spans="1:2" ht="18" customHeight="1" x14ac:dyDescent="0.25">
      <c r="A12" s="6" t="s">
        <v>29</v>
      </c>
      <c r="B12" s="3">
        <f>B4-B11</f>
        <v>90000</v>
      </c>
    </row>
    <row r="13" spans="1:2" ht="18" customHeight="1" x14ac:dyDescent="0.25">
      <c r="A13" s="3" t="s">
        <v>33</v>
      </c>
      <c r="B13" s="3">
        <f>B12*25%</f>
        <v>22500</v>
      </c>
    </row>
    <row r="14" spans="1:2" ht="18" customHeight="1" x14ac:dyDescent="0.25">
      <c r="A14" s="5" t="s">
        <v>10</v>
      </c>
      <c r="B14" s="6">
        <v>67500</v>
      </c>
    </row>
    <row r="16" spans="1:2" ht="18" customHeight="1" x14ac:dyDescent="0.25">
      <c r="A16" s="2" t="s">
        <v>53</v>
      </c>
      <c r="B16" s="3">
        <f>B12-B13+B10</f>
        <v>82500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96F1-201E-48AC-9077-F682A8896EC0}">
  <dimension ref="A1:B10"/>
  <sheetViews>
    <sheetView showGridLines="0" tabSelected="1" workbookViewId="0">
      <selection activeCell="B10" sqref="B10"/>
    </sheetView>
  </sheetViews>
  <sheetFormatPr defaultRowHeight="18" customHeight="1" x14ac:dyDescent="0.25"/>
  <cols>
    <col min="1" max="1" width="38" style="1" bestFit="1" customWidth="1"/>
    <col min="2" max="2" width="15.140625" style="1" bestFit="1" customWidth="1"/>
    <col min="3" max="16384" width="9.140625" style="1"/>
  </cols>
  <sheetData>
    <row r="1" spans="1:2" ht="18" customHeight="1" x14ac:dyDescent="0.25">
      <c r="A1" s="2" t="s">
        <v>0</v>
      </c>
      <c r="B1" s="2" t="s">
        <v>1</v>
      </c>
    </row>
    <row r="2" spans="1:2" ht="18" customHeight="1" x14ac:dyDescent="0.25">
      <c r="A2" s="4" t="s">
        <v>2</v>
      </c>
      <c r="B2" s="3">
        <f>'Income Statement for Direct OCF'!B3</f>
        <v>400000</v>
      </c>
    </row>
    <row r="3" spans="1:2" ht="18" customHeight="1" x14ac:dyDescent="0.25">
      <c r="A3" s="5" t="s">
        <v>3</v>
      </c>
      <c r="B3" s="3">
        <f>'Income Statement for Direct OCF'!B4</f>
        <v>400000</v>
      </c>
    </row>
    <row r="4" spans="1:2" ht="18" customHeight="1" x14ac:dyDescent="0.25">
      <c r="A4" s="4" t="s">
        <v>4</v>
      </c>
      <c r="B4" s="3">
        <f>'Income Statement for Direct OCF'!B6</f>
        <v>200000</v>
      </c>
    </row>
    <row r="5" spans="1:2" ht="18" customHeight="1" x14ac:dyDescent="0.25">
      <c r="A5" s="4" t="s">
        <v>5</v>
      </c>
      <c r="B5" s="3">
        <f>'Income Statement for Direct OCF'!B7</f>
        <v>80000</v>
      </c>
    </row>
    <row r="6" spans="1:2" ht="18" customHeight="1" x14ac:dyDescent="0.25">
      <c r="A6" s="4" t="s">
        <v>6</v>
      </c>
      <c r="B6" s="3">
        <f>'Income Statement for Direct OCF'!B8</f>
        <v>10000</v>
      </c>
    </row>
    <row r="7" spans="1:2" ht="18" customHeight="1" x14ac:dyDescent="0.25">
      <c r="A7" s="4" t="s">
        <v>7</v>
      </c>
      <c r="B7" s="3">
        <f>'Income Statement for Direct OCF'!B9</f>
        <v>5000</v>
      </c>
    </row>
    <row r="8" spans="1:2" ht="18" customHeight="1" x14ac:dyDescent="0.25">
      <c r="A8" s="4" t="s">
        <v>30</v>
      </c>
      <c r="B8" s="3">
        <f>'Income Statement for Direct OCF'!B13</f>
        <v>22500</v>
      </c>
    </row>
    <row r="9" spans="1:2" ht="18" customHeight="1" x14ac:dyDescent="0.25">
      <c r="A9" s="5" t="s">
        <v>8</v>
      </c>
      <c r="B9" s="3">
        <f>SUM(B4:B8)</f>
        <v>317500</v>
      </c>
    </row>
    <row r="10" spans="1:2" ht="18" customHeight="1" x14ac:dyDescent="0.25">
      <c r="A10" s="5" t="s">
        <v>9</v>
      </c>
      <c r="B10" s="3">
        <f>B3-B9</f>
        <v>82500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Statements for Indirect OCF</vt:lpstr>
      <vt:lpstr>Indirect</vt:lpstr>
      <vt:lpstr>Income Statement for Direct OCF</vt:lpstr>
      <vt:lpstr>Direct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2025-10-26T12:00:19Z</dcterms:created>
  <dcterms:modified xsi:type="dcterms:W3CDTF">2025-10-27T12:10:36Z</dcterms:modified>
</cp:coreProperties>
</file>